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1"/>
  </bookViews>
  <sheets>
    <sheet name="1. sz. mell." sheetId="1" r:id="rId1"/>
    <sheet name="2. sz. mell." sheetId="2" r:id="rId2"/>
    <sheet name="3.sz.mell" sheetId="3" r:id="rId3"/>
    <sheet name="4.1. sz. mell" sheetId="4" r:id="rId4"/>
    <sheet name="4.2.a.sz. mell ." sheetId="5" r:id="rId5"/>
    <sheet name="4.2.b. sz. melléklet" sheetId="6" r:id="rId6"/>
    <sheet name="5.a.sz.mell" sheetId="7" r:id="rId7"/>
    <sheet name="5.b.sz.mell " sheetId="8" r:id="rId8"/>
    <sheet name="6.sz.mell" sheetId="9" r:id="rId9"/>
    <sheet name="7.sz.mell" sheetId="10" r:id="rId10"/>
    <sheet name="8.sz.mell " sheetId="11" r:id="rId11"/>
    <sheet name="9.sz.mell" sheetId="12" r:id="rId12"/>
    <sheet name="10. sz. mell " sheetId="13" r:id="rId13"/>
    <sheet name="11.sz.mell" sheetId="14" r:id="rId14"/>
    <sheet name="12. sz. mell" sheetId="15" r:id="rId15"/>
    <sheet name=" 13. sz. mell" sheetId="16" r:id="rId16"/>
    <sheet name="14. sz.mell" sheetId="17" r:id="rId17"/>
    <sheet name="15. sz.mell" sheetId="18" r:id="rId18"/>
    <sheet name="16.sz.mell" sheetId="19" r:id="rId19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<sst xmlns="http://schemas.openxmlformats.org/spreadsheetml/2006/main" count="863" uniqueCount="490">
  <si>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</si>
  <si>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</si>
  <si>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</si>
  <si>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</si>
  <si>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</si>
  <si>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</si>
  <si>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</si>
  <si>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</si>
  <si>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</si>
  <si>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</si>
  <si>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</si>
  <si>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</si>
  <si>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</si>
  <si>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</si>
  <si>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</si>
  <si>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</si>
  <si>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</si>
  <si>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</si>
  <si>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</si>
  <si>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</si>
  <si>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</si>
  <si>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</si>
  <si>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</si>
  <si>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</si>
  <si>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</si>
  <si>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</si>
  <si>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</si>
  <si>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</si>
  <si>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</si>
  <si>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</si>
  <si>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</si>
  <si>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</si>
  <si>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</si>
  <si>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</si>
  <si>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</si>
  <si>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</si>
  <si>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</si>
  <si>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</si>
  <si>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</si>
  <si>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</si>
  <si>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</si>
  <si>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</si>
  <si>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</si>
  <si>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</si>
  <si>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</si>
  <si>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</si>
  <si>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</si>
  <si>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</si>
  <si>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</si>
  <si>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</si>
  <si>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</si>
  <si>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</si>
  <si>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</si>
  <si>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</si>
  <si>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</si>
  <si>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</si>
  <si>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</si>
  <si>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</si>
  <si>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</si>
  <si>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</si>
  <si>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</si>
  <si>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</si>
  <si>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</si>
  <si>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</si>
  <si>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</si>
  <si>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</si>
  <si>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</si>
  <si>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</si>
  <si>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</si>
  <si>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</si>
  <si>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</si>
  <si>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</si>
  <si>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</si>
  <si>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</si>
  <si>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</si>
  <si>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</si>
  <si>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</si>
  <si>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</si>
  <si>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</si>
  <si>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</si>
  <si>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</si>
  <si>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</si>
  <si>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</si>
  <si>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</si>
  <si>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</si>
  <si>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</si>
  <si>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</si>
  <si>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</si>
  <si>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</si>
  <si>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</si>
  <si>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</si>
  <si>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</si>
  <si>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</si>
  <si>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</si>
  <si>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</si>
  <si>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</si>
  <si>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</si>
  <si>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</si>
  <si>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</si>
  <si>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</si>
  <si>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</si>
  <si>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</si>
  <si>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</si>
  <si>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</si>
  <si>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</si>
  <si>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</si>
  <si>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</si>
  <si>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</si>
  <si>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</si>
  <si>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</si>
  <si>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</si>
  <si>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</si>
  <si>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</si>
  <si>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</si>
  <si>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</si>
  <si>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</si>
  <si>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</si>
  <si>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</si>
  <si>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</si>
  <si>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</si>
  <si>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</si>
  <si>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</si>
  <si>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</si>
  <si>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</si>
  <si>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</si>
  <si>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</si>
  <si>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</si>
  <si>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</si>
  <si>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</si>
  <si>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</si>
  <si>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</si>
  <si>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</si>
  <si>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</si>
  <si>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</si>
  <si>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</si>
  <si>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</si>
  <si>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</si>
  <si>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</si>
  <si>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</si>
  <si>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</si>
  <si>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</si>
  <si>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</si>
  <si>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</si>
  <si>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</si>
  <si>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</si>
  <si>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</si>
  <si>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>Önkormányzatok sajátos működési bevételei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</si>
  <si>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</si>
  <si>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</si>
  <si>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</si>
  <si>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</si>
  <si>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</si>
  <si>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</si>
  <si>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</si>
  <si>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</si>
  <si>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</si>
  <si>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</si>
  <si>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</si>
  <si>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----------------------------------------------------------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</si>
  <si>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</si>
  <si>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</si>
  <si>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</si>
  <si>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</si>
  <si>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</si>
  <si>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</si>
  <si>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-------------</t>
  </si>
  <si>
    <t>Felhalmozási célú hitelek kamata</t>
  </si>
  <si>
    <t>Sióagárd Község Önkormányzata</t>
  </si>
  <si>
    <t>Támogatásértékű bevétel TB alapoktól</t>
  </si>
  <si>
    <t>Támogatásértékű bev. elkülönített állami pénzalapból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</si>
  <si>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</si>
  <si>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</si>
  <si>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</si>
  <si>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</si>
  <si>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</si>
  <si>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</si>
  <si>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</si>
  <si>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</si>
  <si>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</si>
  <si>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Felhalmozási célú hiteltörlesztés</t>
  </si>
  <si>
    <t>Felhalmozási célú hitel felvétel</t>
  </si>
  <si>
    <t>Községgazdálkodás</t>
  </si>
  <si>
    <t>Sióagárd-Fácánkert Községek Körjegyzősége</t>
  </si>
  <si>
    <t>Létszámkeret (fő)</t>
  </si>
  <si>
    <t>Átlagos állományi létszám/ (fő)</t>
  </si>
  <si>
    <t>Teljesítés %-a</t>
  </si>
  <si>
    <t>Támogatásért. bev. helyi önkormányzatoktól</t>
  </si>
  <si>
    <t>37.</t>
  </si>
  <si>
    <t>Függő, átfutó bevételek</t>
  </si>
  <si>
    <t>Céljell. dec. támogatás, vis major</t>
  </si>
  <si>
    <t xml:space="preserve">Cél- és címzett támogatás </t>
  </si>
  <si>
    <t>Jövedelempótló támogatások kiegészítése</t>
  </si>
  <si>
    <t>Átvett pénzeszközök</t>
  </si>
  <si>
    <t xml:space="preserve">Egyéb közp.támogatás </t>
  </si>
  <si>
    <t>Fejlesztési célú tartalék</t>
  </si>
  <si>
    <t>V. Egyéb kiadások (függő, átfutó)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</si>
  <si>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</si>
  <si>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</si>
  <si>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</si>
  <si>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</si>
  <si>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</si>
  <si>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</si>
  <si>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</si>
  <si>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</si>
  <si>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Munkahelyi vendéglátás</t>
  </si>
  <si>
    <t>Német Kisebbségi Önkormányzat</t>
  </si>
  <si>
    <t>Önkormányzat működési bevételei</t>
  </si>
  <si>
    <t>Cél- és címzett támogatások</t>
  </si>
  <si>
    <t xml:space="preserve">Egyéb központi támogatás </t>
  </si>
  <si>
    <t xml:space="preserve">   Előző évi visszatérítés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</si>
  <si>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</si>
  <si>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</si>
  <si>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</si>
  <si>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</si>
  <si>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</si>
  <si>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</si>
  <si>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</si>
  <si>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 xml:space="preserve">Függő-, átfutó kiadások </t>
  </si>
  <si>
    <t>Finanszírozási kiadások (átfutó)</t>
  </si>
  <si>
    <t>Egyéb (függő-, átfutó kiadások)</t>
  </si>
  <si>
    <t>Felhalmozási célú támog.értékű bevétel, pénze. átvétel</t>
  </si>
  <si>
    <t>Felhalmozási célú pénzeszköz átadás, támog. ért. kiadás</t>
  </si>
  <si>
    <t>Sorszám</t>
  </si>
  <si>
    <t>Közművelődési, sportfeladatok</t>
  </si>
  <si>
    <t>OGY képviselő-választáshoz kapcsolódó tevék.</t>
  </si>
  <si>
    <t>Önkorm. képviselőválasztásokhoz kapcs. tev.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</si>
  <si>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</si>
  <si>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</si>
  <si>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</si>
  <si>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</si>
  <si>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</si>
  <si>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</si>
  <si>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</si>
  <si>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</si>
  <si>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VIII.</t>
  </si>
  <si>
    <t>Támog. kölcsönök kiadásai</t>
  </si>
  <si>
    <t>38.</t>
  </si>
  <si>
    <t>Felhalmozási célú támog. értékű bev,pénzeszk. átvétel</t>
  </si>
  <si>
    <t>IV. Támogatásértékű bevételek, átvett pénzeszk.</t>
  </si>
  <si>
    <t>Támogatásért. Bev. EU költségvetésből</t>
  </si>
  <si>
    <t>39.</t>
  </si>
  <si>
    <t>Támogatási kölcsön kiadásai</t>
  </si>
  <si>
    <r>
      <t xml:space="preserve">                                                                      </t>
    </r>
    <r>
      <rPr>
        <b/>
        <i/>
        <sz val="12"/>
        <rFont val="Times New Roman CE"/>
        <family val="0"/>
      </rPr>
      <t xml:space="preserve">BEVÉTELEK                     </t>
    </r>
    <r>
      <rPr>
        <b/>
        <i/>
        <sz val="10"/>
        <rFont val="Times New Roman CE"/>
        <family val="1"/>
      </rPr>
      <t xml:space="preserve">              Ezer forintban !</t>
    </r>
  </si>
  <si>
    <t>Támogatásértékű bevétel közp. kv. szervtől</t>
  </si>
  <si>
    <t>Támogatási kölcsönök kiadásai</t>
  </si>
  <si>
    <t>Sióagárd Község Önkormányzata Képviselő-testületének</t>
  </si>
  <si>
    <t>1/2001. (II.19.) sz. rendeletében, valamint</t>
  </si>
  <si>
    <t>Fácánkert Község Önkormányzata Képviselő-testületének</t>
  </si>
  <si>
    <t>1/2001. (II.19.) sz. rendeletében</t>
  </si>
  <si>
    <t>meghatározott juttatásokra és támogatásokra kifizethető keret</t>
  </si>
  <si>
    <t>A) Juttatásokra kifizethető keret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</si>
  <si>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</si>
  <si>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</si>
  <si>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</si>
  <si>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</si>
  <si>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</si>
  <si>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</si>
  <si>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</si>
  <si>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Szociális támogatás</t>
  </si>
  <si>
    <t>A/4</t>
  </si>
  <si>
    <t>Illetményelőleg</t>
  </si>
  <si>
    <t>A/5</t>
  </si>
  <si>
    <t>Könyvvásárlási támogatás</t>
  </si>
  <si>
    <t>A/6</t>
  </si>
  <si>
    <t>Fogászati támogatás</t>
  </si>
  <si>
    <t>A/7</t>
  </si>
  <si>
    <t>Szemüveg-támogatás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</si>
  <si>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</si>
  <si>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</si>
  <si>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</si>
  <si>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</si>
  <si>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</si>
  <si>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</si>
  <si>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</si>
  <si>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</si>
  <si>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</si>
  <si>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>Felhasznált keretösszeg</t>
  </si>
  <si>
    <t>Támogatási kölcsönök visszatérülése</t>
  </si>
  <si>
    <t>Támog. kölcsön kiadásai</t>
  </si>
  <si>
    <t>Céltartalék</t>
  </si>
  <si>
    <t>Egyéb (függő, átfutó bev.)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</si>
  <si>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</si>
  <si>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</si>
  <si>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</si>
  <si>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</si>
  <si>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</si>
  <si>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</si>
  <si>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</si>
  <si>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</si>
  <si>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</si>
  <si>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</si>
  <si>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</si>
  <si>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</si>
  <si>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</si>
  <si>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Pénzkészlet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</si>
  <si>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</si>
  <si>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</si>
  <si>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</si>
  <si>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</si>
  <si>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</si>
  <si>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</si>
  <si>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</si>
  <si>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</si>
  <si>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</si>
  <si>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</si>
  <si>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</si>
  <si>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Hitelek kamatai, hiteltörlesztés</t>
  </si>
  <si>
    <t>Kiadások összesen:</t>
  </si>
  <si>
    <t>Likviditási hiány/többlet</t>
  </si>
  <si>
    <t xml:space="preserve">   Halmozott likviditás</t>
  </si>
  <si>
    <t>Intézmény</t>
  </si>
  <si>
    <t>Sa.-Fkert Községek Körj.</t>
  </si>
  <si>
    <t>Céljellegű decentralizált támogatás, vis maior</t>
  </si>
  <si>
    <t>Beruházás  megnevezése</t>
  </si>
  <si>
    <t>Teljes költség</t>
  </si>
  <si>
    <t>Kivitelezés kezdési és befejezési éve</t>
  </si>
  <si>
    <t>Felújítás  megnevezése</t>
  </si>
  <si>
    <t>I. KIADÁSI JOGCÍMEK</t>
  </si>
  <si>
    <t>Bevétel</t>
  </si>
  <si>
    <t>Kiadás</t>
  </si>
  <si>
    <t xml:space="preserve">   Víztermelés, -kezelés, -ellátás</t>
  </si>
  <si>
    <t>Szennyvíz gyűjtése, tisztítása, elhelyezése</t>
  </si>
  <si>
    <t>Települési hulladékok begyűjtése</t>
  </si>
  <si>
    <t>Út, autópálya építése</t>
  </si>
  <si>
    <t>Óvodai intézményi étkeztetés</t>
  </si>
  <si>
    <t>Iskolai intézményi étkeztetés</t>
  </si>
  <si>
    <t>Munkahelyi étkeztetés</t>
  </si>
  <si>
    <t>Építményüzemeltetés</t>
  </si>
  <si>
    <t>Egyéb takarítás</t>
  </si>
  <si>
    <t>Zöldterület-kezelés</t>
  </si>
  <si>
    <t xml:space="preserve"> Önkormányzati jogalkotás</t>
  </si>
  <si>
    <t>Adó, illeték kiszabása, beszedése, adóellenőrzés</t>
  </si>
  <si>
    <t>Nemzeti ünnepek programjai</t>
  </si>
  <si>
    <t>Közvilágítás</t>
  </si>
  <si>
    <t>Központi költségvetési befizetések</t>
  </si>
  <si>
    <t>Önkormányzatok elszámolásai</t>
  </si>
  <si>
    <t>Háziorvosi alapellátás</t>
  </si>
  <si>
    <t xml:space="preserve"> Háziorvosi ügyeleti ellátás</t>
  </si>
  <si>
    <t>Család- és nővédelmi egészségügyi gondozás</t>
  </si>
  <si>
    <t>Ifjúság-egészségügyi gondozás</t>
  </si>
  <si>
    <t>Nem fertőző megbetegedések megelőzése</t>
  </si>
  <si>
    <t>Komplex egészségfejlesztő, prevenciós programok</t>
  </si>
  <si>
    <t>Önkormányzati szociális támogatások fiananszírozása</t>
  </si>
  <si>
    <t>Rendszeres szociális segély</t>
  </si>
  <si>
    <t>Lakásfenntartási támogatás</t>
  </si>
  <si>
    <t>Ápolási díj alanyi jogon</t>
  </si>
  <si>
    <t>Átmeneti segély</t>
  </si>
  <si>
    <t>Közgyógyellátás</t>
  </si>
  <si>
    <t>Köztemetés</t>
  </si>
  <si>
    <t>Mozgáskorlátozottak közlekedési támogatása</t>
  </si>
  <si>
    <t>Egyéb önkormányzati eseti pénzbeli ellátások</t>
  </si>
  <si>
    <t>Szociális étkezés</t>
  </si>
  <si>
    <t xml:space="preserve"> Nemzetközi kulturális együttműködés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</si>
  <si>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</si>
  <si>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</si>
  <si>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</si>
  <si>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</si>
  <si>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Rövid időtartamú közfoglalkoztatás</t>
  </si>
  <si>
    <t>Kulturális műsorok, rendezvények</t>
  </si>
  <si>
    <t>Könyvtári szolgáltatások</t>
  </si>
  <si>
    <t>Múzeumi kiállítási tevékenység</t>
  </si>
  <si>
    <t>Közművelődési tevékenységek</t>
  </si>
  <si>
    <t xml:space="preserve"> M.n.s. egyéb közösségi, társadalmi tevékenységek</t>
  </si>
  <si>
    <t>Közművelődési intézmények működtetése</t>
  </si>
  <si>
    <t>Sportlétesítmények működtetése</t>
  </si>
  <si>
    <t xml:space="preserve"> Versenysport-tevékenység és támogatása</t>
  </si>
  <si>
    <t>Temető üzemeltetése</t>
  </si>
  <si>
    <t>Lakóingatlan bérbeadása</t>
  </si>
  <si>
    <t>Nem lakóingatlan bérbeadása</t>
  </si>
  <si>
    <t>Fénymásolás, irodai szolgáltatás</t>
  </si>
  <si>
    <t>Egyéb gép, tárgyi eszköz bérbeadása</t>
  </si>
  <si>
    <t xml:space="preserve"> Televízió-műsor összeállítása, szolgáltatása</t>
  </si>
  <si>
    <t xml:space="preserve"> Óvodai nevelés, ellátás</t>
  </si>
  <si>
    <t xml:space="preserve"> Általános isk. tanulók nappali rendsz. nevelése</t>
  </si>
  <si>
    <t>Saját tulajdonú ingatlan adásvétele</t>
  </si>
  <si>
    <t xml:space="preserve"> Szociális ösztöndíjak</t>
  </si>
  <si>
    <t>Családsegítés</t>
  </si>
  <si>
    <t>Körjegyzőség finanszírozása</t>
  </si>
  <si>
    <t>KIADÁSI JOGCÍMEK</t>
  </si>
  <si>
    <t>Eredeti előirányzat</t>
  </si>
  <si>
    <t>Kistérségi tagdíj</t>
  </si>
  <si>
    <t>Fácánkert Község Önkormányzata -ifjúsági referens</t>
  </si>
  <si>
    <t>Szekszárd  MJV -Orvosi ügyeleti díj</t>
  </si>
  <si>
    <t>Szekszárd MJV - védőnő helyettesítés</t>
  </si>
  <si>
    <t>Bursa Hungarica ösztöndíj támogatása</t>
  </si>
  <si>
    <t>Átadott pénzeszközök</t>
  </si>
  <si>
    <t>Civil támogatási keret</t>
  </si>
  <si>
    <t>Civil szervezeteknek nyújtott kölcsön</t>
  </si>
  <si>
    <t>MEGNEVEZÉS</t>
  </si>
  <si>
    <t>2012 évi</t>
  </si>
  <si>
    <t>ÖNHIKI</t>
  </si>
  <si>
    <t>2012. évi</t>
  </si>
  <si>
    <t>2012. évi 
 ei.</t>
  </si>
  <si>
    <t>2012. évi 
módos.EI</t>
  </si>
  <si>
    <t>2012. évi 
módos.EI.</t>
  </si>
  <si>
    <t>2012. évi 
módos.EI-</t>
  </si>
  <si>
    <t>A 2012.évi normatív  hozzájárulások  alakulása jogcímenként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</si>
  <si>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</si>
  <si>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</si>
  <si>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</si>
  <si>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</si>
  <si>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</si>
  <si>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</si>
  <si>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E Ft</t>
  </si>
  <si>
    <t>Települési üzemeltetési, igazg. és sportfeladatok</t>
  </si>
  <si>
    <t>Körjegyzőség alap-hozzájárulás</t>
  </si>
  <si>
    <t>Körjegyzőség ösztönző hozzájárulás</t>
  </si>
  <si>
    <t>Lakott külterülettel kapcsolatos feladatok</t>
  </si>
  <si>
    <t>Közművelődési és közgyűjteményi feladatok</t>
  </si>
  <si>
    <t>Településre kimutatott SZJA 8%</t>
  </si>
  <si>
    <t>Jövedelemdifferenciálódás mérsékése</t>
  </si>
  <si>
    <t>Pénzbeli szociális juttatások</t>
  </si>
  <si>
    <t>Otthonközeli ellátás-szociális étkezés</t>
  </si>
  <si>
    <t>Felhasználás
2011. XII.31-ig</t>
  </si>
  <si>
    <t>2012. évi előirányzat</t>
  </si>
  <si>
    <t xml:space="preserve">
2012. év utáni szükséglet
</t>
  </si>
  <si>
    <t>6=(2-4-5)</t>
  </si>
  <si>
    <t>Leányvári földvásárlás</t>
  </si>
  <si>
    <t>2011-2012.</t>
  </si>
  <si>
    <t>Zöldövezet építése</t>
  </si>
  <si>
    <t>4/1. számú melléklet</t>
  </si>
  <si>
    <t>4.2.a. számú melléklet</t>
  </si>
  <si>
    <t>2012. év utáni szükséglet
(6=2 - 4 - 5)</t>
  </si>
  <si>
    <t>Bevételi előirányzat</t>
  </si>
  <si>
    <t>Kiadási előirányzat</t>
  </si>
  <si>
    <t>Sor-
szám</t>
  </si>
  <si>
    <t>Hitel jellege</t>
  </si>
  <si>
    <t>Felvétel
éve</t>
  </si>
  <si>
    <t xml:space="preserve">Lejárat 
éve </t>
  </si>
  <si>
    <t>Hitel állomány január 1-jén</t>
  </si>
  <si>
    <t>2012.</t>
  </si>
  <si>
    <t>2013.</t>
  </si>
  <si>
    <t>2013. után</t>
  </si>
  <si>
    <t xml:space="preserve">Működési célú </t>
  </si>
  <si>
    <t>Működési célú hitel</t>
  </si>
  <si>
    <t>............................</t>
  </si>
  <si>
    <t>Felhalmozási célú</t>
  </si>
  <si>
    <t>CIB Bank Zrt Infrastruktúrális hitel (MFB)</t>
  </si>
  <si>
    <t>Felhalmozási célú hitel</t>
  </si>
  <si>
    <t>Összesen (1+6)</t>
  </si>
  <si>
    <t>Kedvezmény nélkül elérhető bevétel</t>
  </si>
  <si>
    <t>Kedvezmények összege</t>
  </si>
  <si>
    <t>Gépjárműadó</t>
  </si>
  <si>
    <t>Talajterhelési díj</t>
  </si>
  <si>
    <t>HPV oltás</t>
  </si>
  <si>
    <t>Bérleti díj kedvezmény</t>
  </si>
  <si>
    <t>Kötelezettség jogcíme</t>
  </si>
  <si>
    <t>Köt. váll.
 éve</t>
  </si>
  <si>
    <t>2012. elötti kifizetés</t>
  </si>
  <si>
    <t>Kiadás vonzata évenként</t>
  </si>
  <si>
    <t>Összesen</t>
  </si>
  <si>
    <t>2014.</t>
  </si>
  <si>
    <t>2014. 
után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</si>
  <si>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</si>
  <si>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</si>
  <si>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</si>
  <si>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</si>
  <si>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</si>
  <si>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</si>
  <si>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</si>
  <si>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</si>
  <si>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</si>
  <si>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</si>
  <si>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Felújítás feladatonként</t>
  </si>
  <si>
    <t>Összesen (1+4+7+9)</t>
  </si>
  <si>
    <t>Szekszárd MJV Közoktatási intézménytársulás (2010)</t>
  </si>
  <si>
    <t>Szd MJV Közokt. Intézménytársulás (2012)</t>
  </si>
  <si>
    <t>Szd MJVTűzoltóság eszközbeszerzési pályázat önerő</t>
  </si>
  <si>
    <t>Fácánkert Község Önkormányzata -Körjegyzőség 2011.</t>
  </si>
  <si>
    <t>Sióagárd Jövője Alapítvány helyi televízió támogatása</t>
  </si>
  <si>
    <t>Ebrendészeti telep üzemeltetése</t>
  </si>
  <si>
    <t>Nemzetiségi Önkormányzat nyitó pénzkészlet átadása</t>
  </si>
  <si>
    <t>Tolna Város Önkormányzata - családsegítés, házi segítségnyújtás</t>
  </si>
  <si>
    <t>Egyéb vendéglátás</t>
  </si>
  <si>
    <t>Folyóirat, egyéb kiadvány kiadása</t>
  </si>
  <si>
    <t>Finanszírozási műveletek</t>
  </si>
  <si>
    <t>Aktív korúak ellátása</t>
  </si>
  <si>
    <t>Fht-re jogosultak hosszú távú közfoglalkozttása</t>
  </si>
  <si>
    <t>Működési célú kamatkiadások</t>
  </si>
  <si>
    <t>Működési célú hiteltörlesztés</t>
  </si>
  <si>
    <t>Ravatalozó engedélyezési terv</t>
  </si>
  <si>
    <t>2010-2013</t>
  </si>
  <si>
    <t>2012-2013</t>
  </si>
  <si>
    <t>Közintézm. megújuló energia források pályázat elskészítése</t>
  </si>
  <si>
    <t>TÁMOP (Komplex egészségfejlesztés)</t>
  </si>
  <si>
    <t>Szd MJV Közokt. Intézménytársulás (2011)</t>
  </si>
  <si>
    <t>Parkoló, utak üzemeltetése, fenntartása</t>
  </si>
  <si>
    <t>Rendszeres gyermekvédelmi pénzbeli ellátás</t>
  </si>
  <si>
    <t>Helyi közösségi tér abiztosítás</t>
  </si>
  <si>
    <t>TÁMOP ("Építő közösségek" Sióagárdon )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</si>
</sst>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</numFmts>
  <fonts count="4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imes New Roman CE"/>
      <family val="0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 CE"/>
      <family val="1"/>
    </font>
    <font>
      <b/>
      <sz val="8"/>
      <name val="Times New Roman CE"/>
      <family val="1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darkHorizontal"/>
    </fill>
    <fill>
      <patternFill patternType="lightHorizontal"/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8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18" borderId="23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18" borderId="10" xfId="0" applyFont="1" applyFill="1" applyBorder="1" applyAlignment="1">
      <alignment horizontal="left" vertical="center" wrapText="1" indent="1"/>
    </xf>
    <xf numFmtId="0" fontId="7" fillId="18" borderId="2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 quotePrefix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32" xfId="0" applyNumberFormat="1" applyFont="1" applyBorder="1" applyAlignment="1">
      <alignment horizontal="centerContinuous" vertical="center" wrapText="1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>
      <alignment horizontal="left" vertical="center" wrapText="1" indent="1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33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27" xfId="0" applyNumberFormat="1" applyFont="1" applyBorder="1" applyAlignment="1" applyProtection="1">
      <alignment vertical="center" wrapText="1"/>
      <protection locked="0"/>
    </xf>
    <xf numFmtId="164" fontId="12" fillId="0" borderId="35" xfId="0" applyNumberFormat="1" applyFont="1" applyBorder="1" applyAlignment="1" applyProtection="1">
      <alignment vertical="center" wrapText="1"/>
      <protection locked="0"/>
    </xf>
    <xf numFmtId="164" fontId="7" fillId="18" borderId="11" xfId="0" applyNumberFormat="1" applyFont="1" applyFill="1" applyBorder="1" applyAlignment="1">
      <alignment horizontal="left" vertical="center" wrapText="1" indent="1"/>
    </xf>
    <xf numFmtId="164" fontId="7" fillId="18" borderId="10" xfId="0" applyNumberFormat="1" applyFont="1" applyFill="1" applyBorder="1" applyAlignment="1">
      <alignment vertical="center" wrapText="1"/>
    </xf>
    <xf numFmtId="164" fontId="7" fillId="18" borderId="36" xfId="0" applyNumberFormat="1" applyFont="1" applyFill="1" applyBorder="1" applyAlignment="1">
      <alignment horizontal="left" vertical="center" wrapText="1" indent="1"/>
    </xf>
    <xf numFmtId="164" fontId="12" fillId="18" borderId="37" xfId="0" applyNumberFormat="1" applyFont="1" applyFill="1" applyBorder="1" applyAlignment="1" applyProtection="1">
      <alignment horizontal="center" vertical="center" wrapText="1"/>
      <protection/>
    </xf>
    <xf numFmtId="164" fontId="12" fillId="18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3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0" xfId="57" applyFont="1" applyFill="1" applyBorder="1" applyAlignment="1" applyProtection="1">
      <alignment horizontal="left" vertical="center" wrapText="1" indent="1"/>
      <protection/>
    </xf>
    <xf numFmtId="0" fontId="12" fillId="0" borderId="18" xfId="57" applyFont="1" applyFill="1" applyBorder="1" applyAlignment="1" applyProtection="1">
      <alignment horizontal="left" vertical="center" wrapText="1" indent="1"/>
      <protection/>
    </xf>
    <xf numFmtId="0" fontId="12" fillId="0" borderId="37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18" borderId="40" xfId="57" applyFont="1" applyFill="1" applyBorder="1" applyAlignment="1" applyProtection="1">
      <alignment horizontal="center" vertical="center" wrapText="1"/>
      <protection/>
    </xf>
    <xf numFmtId="0" fontId="7" fillId="18" borderId="41" xfId="57" applyFont="1" applyFill="1" applyBorder="1" applyAlignment="1" applyProtection="1">
      <alignment vertical="center" wrapText="1"/>
      <protection/>
    </xf>
    <xf numFmtId="0" fontId="7" fillId="18" borderId="11" xfId="57" applyFont="1" applyFill="1" applyBorder="1" applyAlignment="1" applyProtection="1">
      <alignment horizontal="center" vertical="center" wrapText="1"/>
      <protection/>
    </xf>
    <xf numFmtId="0" fontId="7" fillId="18" borderId="10" xfId="57" applyFont="1" applyFill="1" applyBorder="1" applyAlignment="1" applyProtection="1">
      <alignment vertical="center" wrapText="1"/>
      <protection/>
    </xf>
    <xf numFmtId="0" fontId="12" fillId="18" borderId="11" xfId="57" applyFont="1" applyFill="1" applyBorder="1" applyAlignment="1" applyProtection="1">
      <alignment horizontal="center" vertical="center" wrapText="1"/>
      <protection/>
    </xf>
    <xf numFmtId="0" fontId="12" fillId="0" borderId="19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2" fillId="0" borderId="36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22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left" indent="1"/>
      <protection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4" fillId="18" borderId="10" xfId="57" applyFont="1" applyFill="1" applyBorder="1" applyAlignment="1" applyProtection="1">
      <alignment vertical="center" wrapText="1"/>
      <protection/>
    </xf>
    <xf numFmtId="0" fontId="7" fillId="18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42" xfId="57" applyNumberFormat="1" applyFont="1" applyFill="1" applyBorder="1" applyAlignment="1" applyProtection="1">
      <alignment horizontal="centerContinuous" vertical="center"/>
      <protection/>
    </xf>
    <xf numFmtId="0" fontId="12" fillId="0" borderId="12" xfId="57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 indent="1"/>
      <protection/>
    </xf>
    <xf numFmtId="0" fontId="12" fillId="0" borderId="16" xfId="57" applyFont="1" applyFill="1" applyBorder="1" applyAlignment="1" applyProtection="1">
      <alignment horizontal="left" vertical="center" wrapText="1" indent="1"/>
      <protection/>
    </xf>
    <xf numFmtId="164" fontId="7" fillId="18" borderId="41" xfId="57" applyNumberFormat="1" applyFont="1" applyFill="1" applyBorder="1" applyAlignment="1" applyProtection="1">
      <alignment vertical="center" wrapText="1"/>
      <protection/>
    </xf>
    <xf numFmtId="164" fontId="12" fillId="0" borderId="13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164" fontId="7" fillId="18" borderId="10" xfId="57" applyNumberFormat="1" applyFont="1" applyFill="1" applyBorder="1" applyAlignment="1" applyProtection="1">
      <alignment vertical="center" wrapText="1"/>
      <protection locked="0"/>
    </xf>
    <xf numFmtId="164" fontId="7" fillId="18" borderId="10" xfId="57" applyNumberFormat="1" applyFont="1" applyFill="1" applyBorder="1" applyAlignment="1" applyProtection="1">
      <alignment vertical="center" wrapText="1"/>
      <protection/>
    </xf>
    <xf numFmtId="164" fontId="12" fillId="0" borderId="22" xfId="57" applyNumberFormat="1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 indent="1"/>
    </xf>
    <xf numFmtId="0" fontId="12" fillId="19" borderId="39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 wrapText="1" inden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Border="1" applyAlignment="1" applyProtection="1">
      <alignment horizontal="left" vertical="center" wrapText="1"/>
      <protection locked="0"/>
    </xf>
    <xf numFmtId="164" fontId="12" fillId="0" borderId="47" xfId="0" applyNumberFormat="1" applyFont="1" applyBorder="1" applyAlignment="1" applyProtection="1">
      <alignment vertical="center" wrapText="1"/>
      <protection locked="0"/>
    </xf>
    <xf numFmtId="164" fontId="12" fillId="0" borderId="12" xfId="0" applyNumberFormat="1" applyFont="1" applyBorder="1" applyAlignment="1" applyProtection="1">
      <alignment horizontal="left" vertical="center" wrapText="1" indent="1"/>
      <protection/>
    </xf>
    <xf numFmtId="164" fontId="12" fillId="0" borderId="20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57" applyNumberFormat="1" applyFont="1" applyBorder="1" applyAlignment="1" applyProtection="1">
      <alignment horizontal="center" vertical="center" wrapText="1"/>
      <protection locked="0"/>
    </xf>
    <xf numFmtId="164" fontId="4" fillId="0" borderId="25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4" fillId="18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42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2" fillId="19" borderId="1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12" fillId="0" borderId="48" xfId="0" applyNumberFormat="1" applyFont="1" applyBorder="1" applyAlignment="1" applyProtection="1">
      <alignment horizontal="left" vertical="center" wrapText="1" indent="1"/>
      <protection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64" fontId="14" fillId="18" borderId="49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4" fillId="18" borderId="49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 applyProtection="1">
      <alignment vertical="center" wrapTex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12" fillId="0" borderId="46" xfId="0" applyNumberFormat="1" applyFont="1" applyFill="1" applyBorder="1" applyAlignment="1" applyProtection="1">
      <alignment vertical="center" wrapText="1"/>
      <protection locked="0"/>
    </xf>
    <xf numFmtId="164" fontId="7" fillId="18" borderId="49" xfId="0" applyNumberFormat="1" applyFont="1" applyFill="1" applyBorder="1" applyAlignment="1">
      <alignment vertical="center" wrapText="1"/>
    </xf>
    <xf numFmtId="164" fontId="14" fillId="0" borderId="49" xfId="0" applyNumberFormat="1" applyFont="1" applyFill="1" applyBorder="1" applyAlignment="1" applyProtection="1">
      <alignment vertical="center" wrapText="1"/>
      <protection locked="0"/>
    </xf>
    <xf numFmtId="164" fontId="7" fillId="18" borderId="51" xfId="0" applyNumberFormat="1" applyFont="1" applyFill="1" applyBorder="1" applyAlignment="1">
      <alignment vertical="center" wrapText="1"/>
    </xf>
    <xf numFmtId="0" fontId="4" fillId="0" borderId="52" xfId="0" applyFont="1" applyFill="1" applyBorder="1" applyAlignment="1" quotePrefix="1">
      <alignment horizontal="center" vertical="center"/>
    </xf>
    <xf numFmtId="164" fontId="6" fillId="0" borderId="23" xfId="0" applyNumberFormat="1" applyFont="1" applyFill="1" applyBorder="1" applyAlignment="1">
      <alignment horizontal="left"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164" fontId="14" fillId="18" borderId="10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18" borderId="10" xfId="0" applyNumberFormat="1" applyFont="1" applyFill="1" applyBorder="1" applyAlignment="1">
      <alignment vertical="center" wrapText="1"/>
    </xf>
    <xf numFmtId="164" fontId="12" fillId="0" borderId="37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4" fillId="0" borderId="51" xfId="57" applyNumberFormat="1" applyFont="1" applyBorder="1" applyAlignment="1" applyProtection="1">
      <alignment horizontal="center" vertical="center" wrapText="1"/>
      <protection locked="0"/>
    </xf>
    <xf numFmtId="0" fontId="4" fillId="0" borderId="52" xfId="57" applyFont="1" applyBorder="1" applyAlignment="1">
      <alignment horizontal="center" wrapText="1"/>
      <protection/>
    </xf>
    <xf numFmtId="164" fontId="7" fillId="0" borderId="49" xfId="57" applyNumberFormat="1" applyFont="1" applyBorder="1" applyAlignment="1" applyProtection="1">
      <alignment horizontal="center" vertical="center" wrapText="1"/>
      <protection locked="0"/>
    </xf>
    <xf numFmtId="164" fontId="7" fillId="18" borderId="54" xfId="57" applyNumberFormat="1" applyFont="1" applyFill="1" applyBorder="1" applyAlignment="1" applyProtection="1">
      <alignment vertical="center" wrapText="1"/>
      <protection/>
    </xf>
    <xf numFmtId="164" fontId="7" fillId="0" borderId="49" xfId="57" applyNumberFormat="1" applyFont="1" applyFill="1" applyBorder="1" applyAlignment="1" applyProtection="1">
      <alignment vertical="center" wrapText="1"/>
      <protection locked="0"/>
    </xf>
    <xf numFmtId="164" fontId="7" fillId="18" borderId="49" xfId="57" applyNumberFormat="1" applyFont="1" applyFill="1" applyBorder="1" applyAlignment="1" applyProtection="1">
      <alignment vertical="center" wrapText="1"/>
      <protection/>
    </xf>
    <xf numFmtId="164" fontId="12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50" xfId="57" applyNumberFormat="1" applyFont="1" applyFill="1" applyBorder="1" applyAlignment="1" applyProtection="1">
      <alignment vertical="center" wrapText="1"/>
      <protection locked="0"/>
    </xf>
    <xf numFmtId="164" fontId="12" fillId="0" borderId="47" xfId="57" applyNumberFormat="1" applyFont="1" applyFill="1" applyBorder="1" applyAlignment="1" applyProtection="1">
      <alignment vertical="center" wrapText="1"/>
      <protection locked="0"/>
    </xf>
    <xf numFmtId="164" fontId="12" fillId="0" borderId="34" xfId="57" applyNumberFormat="1" applyFont="1" applyFill="1" applyBorder="1" applyAlignment="1" applyProtection="1">
      <alignment vertical="center" wrapText="1"/>
      <protection locked="0"/>
    </xf>
    <xf numFmtId="164" fontId="14" fillId="18" borderId="49" xfId="57" applyNumberFormat="1" applyFont="1" applyFill="1" applyBorder="1" applyAlignment="1" applyProtection="1">
      <alignment vertical="center" wrapText="1"/>
      <protection/>
    </xf>
    <xf numFmtId="164" fontId="7" fillId="18" borderId="49" xfId="57" applyNumberFormat="1" applyFont="1" applyFill="1" applyBorder="1" applyAlignment="1" applyProtection="1">
      <alignment vertical="center" wrapText="1"/>
      <protection locked="0"/>
    </xf>
    <xf numFmtId="0" fontId="7" fillId="0" borderId="55" xfId="57" applyFont="1" applyBorder="1" applyAlignment="1">
      <alignment horizontal="center"/>
      <protection/>
    </xf>
    <xf numFmtId="0" fontId="12" fillId="0" borderId="39" xfId="57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9" fontId="12" fillId="0" borderId="56" xfId="65" applyFont="1" applyFill="1" applyBorder="1" applyAlignment="1">
      <alignment vertical="center" wrapText="1"/>
    </xf>
    <xf numFmtId="9" fontId="12" fillId="0" borderId="33" xfId="65" applyFont="1" applyFill="1" applyBorder="1" applyAlignment="1">
      <alignment vertical="center" wrapText="1"/>
    </xf>
    <xf numFmtId="9" fontId="12" fillId="0" borderId="35" xfId="65" applyFont="1" applyFill="1" applyBorder="1" applyAlignment="1">
      <alignment vertical="center" wrapText="1"/>
    </xf>
    <xf numFmtId="9" fontId="7" fillId="18" borderId="32" xfId="65" applyFont="1" applyFill="1" applyBorder="1" applyAlignment="1">
      <alignment vertical="center" wrapText="1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18" borderId="23" xfId="0" applyNumberFormat="1" applyFont="1" applyFill="1" applyBorder="1" applyAlignment="1">
      <alignment vertical="center" wrapText="1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7" fillId="18" borderId="23" xfId="0" applyNumberFormat="1" applyFont="1" applyFill="1" applyBorder="1" applyAlignment="1">
      <alignment vertical="center" wrapText="1"/>
    </xf>
    <xf numFmtId="164" fontId="12" fillId="0" borderId="59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 applyAlignment="1">
      <alignment vertical="center" wrapText="1"/>
    </xf>
    <xf numFmtId="9" fontId="0" fillId="0" borderId="56" xfId="65" applyFont="1" applyBorder="1" applyAlignment="1">
      <alignment vertical="center" wrapText="1"/>
    </xf>
    <xf numFmtId="9" fontId="13" fillId="18" borderId="32" xfId="65" applyFont="1" applyFill="1" applyBorder="1" applyAlignment="1">
      <alignment vertical="center" wrapText="1"/>
    </xf>
    <xf numFmtId="9" fontId="8" fillId="18" borderId="32" xfId="65" applyFont="1" applyFill="1" applyBorder="1" applyAlignment="1">
      <alignment vertical="center" wrapText="1"/>
    </xf>
    <xf numFmtId="0" fontId="6" fillId="0" borderId="61" xfId="0" applyFont="1" applyBorder="1" applyAlignment="1">
      <alignment horizontal="left" vertical="center" wrapText="1"/>
    </xf>
    <xf numFmtId="9" fontId="13" fillId="0" borderId="32" xfId="65" applyFont="1" applyFill="1" applyBorder="1" applyAlignment="1">
      <alignment vertical="center" wrapText="1"/>
    </xf>
    <xf numFmtId="9" fontId="12" fillId="0" borderId="56" xfId="65" applyFont="1" applyBorder="1" applyAlignment="1">
      <alignment vertical="center" wrapText="1"/>
    </xf>
    <xf numFmtId="9" fontId="12" fillId="0" borderId="62" xfId="65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9" fontId="12" fillId="0" borderId="46" xfId="65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>
      <alignment vertical="center" wrapText="1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9" fontId="12" fillId="0" borderId="56" xfId="65" applyFont="1" applyBorder="1" applyAlignment="1" applyProtection="1">
      <alignment vertical="center" wrapText="1"/>
      <protection locked="0"/>
    </xf>
    <xf numFmtId="164" fontId="4" fillId="0" borderId="49" xfId="0" applyNumberFormat="1" applyFont="1" applyBorder="1" applyAlignment="1">
      <alignment horizontal="center" vertical="center" wrapText="1"/>
    </xf>
    <xf numFmtId="164" fontId="12" fillId="18" borderId="53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Border="1" applyAlignment="1">
      <alignment vertical="center" wrapText="1"/>
    </xf>
    <xf numFmtId="164" fontId="0" fillId="0" borderId="35" xfId="0" applyNumberFormat="1" applyBorder="1" applyAlignment="1">
      <alignment vertical="center" wrapText="1"/>
    </xf>
    <xf numFmtId="164" fontId="0" fillId="18" borderId="32" xfId="0" applyNumberFormat="1" applyFill="1" applyBorder="1" applyAlignment="1">
      <alignment vertical="center" wrapText="1"/>
    </xf>
    <xf numFmtId="164" fontId="12" fillId="0" borderId="15" xfId="57" applyNumberFormat="1" applyFont="1" applyFill="1" applyBorder="1" applyAlignment="1" applyProtection="1">
      <alignment vertical="center" wrapText="1"/>
      <protection locked="0"/>
    </xf>
    <xf numFmtId="9" fontId="12" fillId="18" borderId="32" xfId="65" applyFont="1" applyFill="1" applyBorder="1" applyAlignment="1">
      <alignment vertical="center" wrapText="1"/>
    </xf>
    <xf numFmtId="9" fontId="7" fillId="18" borderId="32" xfId="57" applyNumberFormat="1" applyFont="1" applyFill="1" applyBorder="1">
      <alignment/>
      <protection/>
    </xf>
    <xf numFmtId="9" fontId="12" fillId="0" borderId="62" xfId="57" applyNumberFormat="1" applyFont="1" applyBorder="1">
      <alignment/>
      <protection/>
    </xf>
    <xf numFmtId="9" fontId="12" fillId="0" borderId="56" xfId="57" applyNumberFormat="1" applyFont="1" applyBorder="1">
      <alignment/>
      <protection/>
    </xf>
    <xf numFmtId="9" fontId="12" fillId="0" borderId="33" xfId="57" applyNumberFormat="1" applyFont="1" applyBorder="1">
      <alignment/>
      <protection/>
    </xf>
    <xf numFmtId="9" fontId="12" fillId="0" borderId="35" xfId="57" applyNumberFormat="1" applyFont="1" applyBorder="1">
      <alignment/>
      <protection/>
    </xf>
    <xf numFmtId="9" fontId="12" fillId="0" borderId="29" xfId="57" applyNumberFormat="1" applyFont="1" applyFill="1" applyBorder="1">
      <alignment/>
      <protection/>
    </xf>
    <xf numFmtId="9" fontId="12" fillId="0" borderId="33" xfId="57" applyNumberFormat="1" applyFont="1" applyFill="1" applyBorder="1">
      <alignment/>
      <protection/>
    </xf>
    <xf numFmtId="9" fontId="12" fillId="0" borderId="32" xfId="57" applyNumberFormat="1" applyFont="1" applyBorder="1">
      <alignment/>
      <protection/>
    </xf>
    <xf numFmtId="0" fontId="12" fillId="0" borderId="3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9" fontId="12" fillId="0" borderId="23" xfId="65" applyFont="1" applyBorder="1" applyAlignment="1">
      <alignment vertical="center" wrapText="1"/>
    </xf>
    <xf numFmtId="9" fontId="13" fillId="0" borderId="61" xfId="65" applyFont="1" applyFill="1" applyBorder="1" applyAlignment="1">
      <alignment vertical="center" wrapText="1"/>
    </xf>
    <xf numFmtId="9" fontId="7" fillId="16" borderId="29" xfId="57" applyNumberFormat="1" applyFont="1" applyFill="1" applyBorder="1">
      <alignment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15" fillId="0" borderId="0" xfId="56" applyAlignment="1">
      <alignment horizontal="center"/>
      <protection/>
    </xf>
    <xf numFmtId="0" fontId="17" fillId="0" borderId="0" xfId="56" applyFont="1" applyAlignment="1">
      <alignment horizontal="right"/>
      <protection/>
    </xf>
    <xf numFmtId="0" fontId="15" fillId="0" borderId="0" xfId="56">
      <alignment/>
      <protection/>
    </xf>
    <xf numFmtId="0" fontId="18" fillId="0" borderId="0" xfId="56" applyFont="1" applyAlignment="1">
      <alignment/>
      <protection/>
    </xf>
    <xf numFmtId="0" fontId="19" fillId="0" borderId="0" xfId="56" applyFont="1">
      <alignment/>
      <protection/>
    </xf>
    <xf numFmtId="0" fontId="16" fillId="0" borderId="63" xfId="56" applyFont="1" applyBorder="1" applyAlignment="1">
      <alignment horizontal="center"/>
      <protection/>
    </xf>
    <xf numFmtId="0" fontId="16" fillId="0" borderId="64" xfId="56" applyFont="1" applyBorder="1">
      <alignment/>
      <protection/>
    </xf>
    <xf numFmtId="0" fontId="16" fillId="0" borderId="64" xfId="56" applyFont="1" applyBorder="1" applyAlignment="1">
      <alignment horizontal="center"/>
      <protection/>
    </xf>
    <xf numFmtId="0" fontId="16" fillId="0" borderId="65" xfId="56" applyFont="1" applyBorder="1">
      <alignment/>
      <protection/>
    </xf>
    <xf numFmtId="0" fontId="16" fillId="0" borderId="66" xfId="56" applyFont="1" applyBorder="1" applyAlignment="1">
      <alignment horizontal="center"/>
      <protection/>
    </xf>
    <xf numFmtId="0" fontId="16" fillId="0" borderId="22" xfId="56" applyFont="1" applyBorder="1">
      <alignment/>
      <protection/>
    </xf>
    <xf numFmtId="0" fontId="16" fillId="0" borderId="22" xfId="56" applyFont="1" applyBorder="1" applyAlignment="1">
      <alignment horizontal="center"/>
      <protection/>
    </xf>
    <xf numFmtId="0" fontId="16" fillId="0" borderId="67" xfId="56" applyFont="1" applyBorder="1">
      <alignment/>
      <protection/>
    </xf>
    <xf numFmtId="0" fontId="16" fillId="0" borderId="68" xfId="56" applyFont="1" applyBorder="1" applyAlignment="1">
      <alignment horizontal="center"/>
      <protection/>
    </xf>
    <xf numFmtId="0" fontId="16" fillId="0" borderId="18" xfId="56" applyFont="1" applyBorder="1">
      <alignment/>
      <protection/>
    </xf>
    <xf numFmtId="0" fontId="15" fillId="0" borderId="18" xfId="56" applyBorder="1" applyAlignment="1">
      <alignment horizontal="center"/>
      <protection/>
    </xf>
    <xf numFmtId="0" fontId="16" fillId="0" borderId="69" xfId="56" applyFont="1" applyBorder="1">
      <alignment/>
      <protection/>
    </xf>
    <xf numFmtId="0" fontId="17" fillId="0" borderId="69" xfId="56" applyFont="1" applyBorder="1">
      <alignment/>
      <protection/>
    </xf>
    <xf numFmtId="0" fontId="15" fillId="0" borderId="69" xfId="56" applyBorder="1">
      <alignment/>
      <protection/>
    </xf>
    <xf numFmtId="0" fontId="16" fillId="0" borderId="70" xfId="56" applyFont="1" applyBorder="1" applyAlignment="1">
      <alignment horizontal="center"/>
      <protection/>
    </xf>
    <xf numFmtId="0" fontId="16" fillId="0" borderId="71" xfId="56" applyFont="1" applyBorder="1">
      <alignment/>
      <protection/>
    </xf>
    <xf numFmtId="0" fontId="15" fillId="0" borderId="71" xfId="56" applyBorder="1" applyAlignment="1">
      <alignment horizontal="center"/>
      <protection/>
    </xf>
    <xf numFmtId="0" fontId="15" fillId="0" borderId="72" xfId="56" applyBorder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 indent="1"/>
    </xf>
    <xf numFmtId="9" fontId="7" fillId="18" borderId="10" xfId="0" applyNumberFormat="1" applyFont="1" applyFill="1" applyBorder="1" applyAlignment="1">
      <alignment vertical="center" wrapText="1"/>
    </xf>
    <xf numFmtId="9" fontId="7" fillId="18" borderId="32" xfId="0" applyNumberFormat="1" applyFont="1" applyFill="1" applyBorder="1" applyAlignment="1">
      <alignment vertical="center" wrapText="1"/>
    </xf>
    <xf numFmtId="9" fontId="0" fillId="18" borderId="32" xfId="0" applyNumberFormat="1" applyFill="1" applyBorder="1" applyAlignment="1">
      <alignment vertical="center" wrapText="1"/>
    </xf>
    <xf numFmtId="0" fontId="15" fillId="0" borderId="18" xfId="56" applyFont="1" applyBorder="1" applyAlignment="1">
      <alignment horizontal="center"/>
      <protection/>
    </xf>
    <xf numFmtId="0" fontId="15" fillId="0" borderId="69" xfId="56" applyFont="1" applyBorder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18" borderId="11" xfId="0" applyFill="1" applyBorder="1" applyAlignment="1">
      <alignment horizontal="center"/>
    </xf>
    <xf numFmtId="0" fontId="4" fillId="18" borderId="10" xfId="0" applyFont="1" applyFill="1" applyBorder="1" applyAlignment="1">
      <alignment vertical="center"/>
    </xf>
    <xf numFmtId="0" fontId="0" fillId="18" borderId="32" xfId="0" applyFill="1" applyBorder="1" applyAlignment="1">
      <alignment/>
    </xf>
    <xf numFmtId="0" fontId="12" fillId="18" borderId="20" xfId="0" applyFont="1" applyFill="1" applyBorder="1" applyAlignment="1">
      <alignment horizontal="center" vertical="center" wrapText="1"/>
    </xf>
    <xf numFmtId="164" fontId="12" fillId="18" borderId="50" xfId="0" applyNumberFormat="1" applyFont="1" applyFill="1" applyBorder="1" applyAlignment="1" applyProtection="1">
      <alignment vertical="center" wrapText="1"/>
      <protection locked="0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left" vertical="center" wrapText="1" indent="1"/>
    </xf>
    <xf numFmtId="164" fontId="12" fillId="16" borderId="18" xfId="0" applyNumberFormat="1" applyFont="1" applyFill="1" applyBorder="1" applyAlignment="1" applyProtection="1">
      <alignment vertical="center" wrapText="1"/>
      <protection locked="0"/>
    </xf>
    <xf numFmtId="0" fontId="13" fillId="18" borderId="19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left" vertical="center" wrapText="1" indent="1"/>
    </xf>
    <xf numFmtId="9" fontId="12" fillId="18" borderId="33" xfId="65" applyFont="1" applyFill="1" applyBorder="1" applyAlignment="1">
      <alignment vertical="center" wrapText="1"/>
    </xf>
    <xf numFmtId="0" fontId="4" fillId="0" borderId="40" xfId="58" applyFont="1" applyBorder="1" applyAlignment="1" applyProtection="1">
      <alignment horizontal="center" vertical="center" wrapText="1"/>
      <protection/>
    </xf>
    <xf numFmtId="0" fontId="4" fillId="0" borderId="41" xfId="58" applyFont="1" applyBorder="1" applyAlignment="1" applyProtection="1">
      <alignment horizontal="center" vertical="center"/>
      <protection/>
    </xf>
    <xf numFmtId="0" fontId="4" fillId="0" borderId="41" xfId="58" applyFont="1" applyBorder="1" applyAlignment="1" applyProtection="1">
      <alignment horizontal="center" vertical="center"/>
      <protection/>
    </xf>
    <xf numFmtId="0" fontId="4" fillId="0" borderId="55" xfId="58" applyFont="1" applyBorder="1" applyAlignment="1" applyProtection="1">
      <alignment horizontal="center" vertical="center"/>
      <protection/>
    </xf>
    <xf numFmtId="0" fontId="2" fillId="0" borderId="0" xfId="58" applyFont="1" applyProtection="1">
      <alignment/>
      <protection/>
    </xf>
    <xf numFmtId="0" fontId="3" fillId="0" borderId="0" xfId="58" applyProtection="1">
      <alignment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14" fillId="0" borderId="10" xfId="58" applyFont="1" applyBorder="1" applyAlignment="1" applyProtection="1">
      <alignment horizontal="left" vertical="center" indent="1"/>
      <protection/>
    </xf>
    <xf numFmtId="164" fontId="12" fillId="0" borderId="10" xfId="58" applyNumberFormat="1" applyFont="1" applyBorder="1" applyAlignment="1" applyProtection="1">
      <alignment vertical="center"/>
      <protection/>
    </xf>
    <xf numFmtId="164" fontId="12" fillId="0" borderId="32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/>
    </xf>
    <xf numFmtId="0" fontId="3" fillId="0" borderId="0" xfId="58" applyAlignment="1" applyProtection="1">
      <alignment vertical="center"/>
      <protection/>
    </xf>
    <xf numFmtId="0" fontId="0" fillId="0" borderId="19" xfId="58" applyFont="1" applyBorder="1" applyAlignment="1" applyProtection="1">
      <alignment horizontal="left" vertical="center" indent="1"/>
      <protection/>
    </xf>
    <xf numFmtId="0" fontId="12" fillId="0" borderId="20" xfId="58" applyFont="1" applyBorder="1" applyAlignment="1" applyProtection="1">
      <alignment horizontal="left" vertical="center" indent="1"/>
      <protection/>
    </xf>
    <xf numFmtId="164" fontId="12" fillId="0" borderId="20" xfId="58" applyNumberFormat="1" applyFont="1" applyBorder="1" applyAlignment="1" applyProtection="1">
      <alignment vertical="center"/>
      <protection locked="0"/>
    </xf>
    <xf numFmtId="164" fontId="12" fillId="18" borderId="62" xfId="58" applyNumberFormat="1" applyFont="1" applyFill="1" applyBorder="1" applyAlignment="1" applyProtection="1">
      <alignment vertical="center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12" fillId="0" borderId="18" xfId="58" applyFont="1" applyBorder="1" applyAlignment="1" applyProtection="1">
      <alignment horizontal="left" vertical="center" indent="1"/>
      <protection locked="0"/>
    </xf>
    <xf numFmtId="164" fontId="12" fillId="0" borderId="18" xfId="58" applyNumberFormat="1" applyFont="1" applyBorder="1" applyAlignment="1" applyProtection="1">
      <alignment vertical="center"/>
      <protection locked="0"/>
    </xf>
    <xf numFmtId="164" fontId="12" fillId="18" borderId="33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3" fillId="0" borderId="0" xfId="58" applyAlignment="1" applyProtection="1">
      <alignment vertical="center"/>
      <protection locked="0"/>
    </xf>
    <xf numFmtId="0" fontId="12" fillId="0" borderId="22" xfId="58" applyFont="1" applyBorder="1" applyAlignment="1" applyProtection="1">
      <alignment horizontal="left" vertical="center" indent="1"/>
      <protection locked="0"/>
    </xf>
    <xf numFmtId="164" fontId="12" fillId="0" borderId="22" xfId="58" applyNumberFormat="1" applyFont="1" applyBorder="1" applyAlignment="1" applyProtection="1">
      <alignment vertical="center"/>
      <protection locked="0"/>
    </xf>
    <xf numFmtId="164" fontId="12" fillId="18" borderId="56" xfId="58" applyNumberFormat="1" applyFont="1" applyFill="1" applyBorder="1" applyAlignment="1" applyProtection="1">
      <alignment vertical="center"/>
      <protection/>
    </xf>
    <xf numFmtId="0" fontId="12" fillId="0" borderId="27" xfId="58" applyFont="1" applyBorder="1" applyAlignment="1" applyProtection="1">
      <alignment horizontal="left" vertical="center" indent="1"/>
      <protection locked="0"/>
    </xf>
    <xf numFmtId="164" fontId="12" fillId="0" borderId="27" xfId="58" applyNumberFormat="1" applyFont="1" applyBorder="1" applyAlignment="1" applyProtection="1">
      <alignment vertical="center"/>
      <protection locked="0"/>
    </xf>
    <xf numFmtId="164" fontId="12" fillId="18" borderId="35" xfId="58" applyNumberFormat="1" applyFont="1" applyFill="1" applyBorder="1" applyAlignment="1" applyProtection="1">
      <alignment vertical="center"/>
      <protection/>
    </xf>
    <xf numFmtId="0" fontId="7" fillId="18" borderId="10" xfId="58" applyFont="1" applyFill="1" applyBorder="1" applyAlignment="1" applyProtection="1">
      <alignment horizontal="left" vertical="center" indent="1"/>
      <protection/>
    </xf>
    <xf numFmtId="164" fontId="7" fillId="18" borderId="10" xfId="58" applyNumberFormat="1" applyFont="1" applyFill="1" applyBorder="1" applyAlignment="1" applyProtection="1">
      <alignment vertical="center"/>
      <protection/>
    </xf>
    <xf numFmtId="164" fontId="7" fillId="18" borderId="32" xfId="58" applyNumberFormat="1" applyFont="1" applyFill="1" applyBorder="1" applyAlignment="1" applyProtection="1">
      <alignment vertical="center"/>
      <protection/>
    </xf>
    <xf numFmtId="0" fontId="14" fillId="0" borderId="10" xfId="58" applyFont="1" applyFill="1" applyBorder="1" applyAlignment="1" applyProtection="1">
      <alignment horizontal="left" vertical="center" indent="1"/>
      <protection/>
    </xf>
    <xf numFmtId="164" fontId="12" fillId="0" borderId="10" xfId="58" applyNumberFormat="1" applyFont="1" applyFill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4" fillId="18" borderId="10" xfId="58" applyFont="1" applyFill="1" applyBorder="1" applyAlignment="1" applyProtection="1">
      <alignment horizontal="left" indent="1"/>
      <protection locked="0"/>
    </xf>
    <xf numFmtId="164" fontId="4" fillId="18" borderId="10" xfId="58" applyNumberFormat="1" applyFont="1" applyFill="1" applyBorder="1" applyProtection="1">
      <alignment/>
      <protection/>
    </xf>
    <xf numFmtId="164" fontId="4" fillId="18" borderId="32" xfId="58" applyNumberFormat="1" applyFont="1" applyFill="1" applyBorder="1" applyProtection="1">
      <alignment/>
      <protection/>
    </xf>
    <xf numFmtId="0" fontId="2" fillId="0" borderId="0" xfId="58" applyFont="1" applyProtection="1">
      <alignment/>
      <protection locked="0"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4" fillId="18" borderId="11" xfId="58" applyFont="1" applyFill="1" applyBorder="1" applyProtection="1">
      <alignment/>
      <protection locked="0"/>
    </xf>
    <xf numFmtId="0" fontId="4" fillId="18" borderId="10" xfId="58" applyFont="1" applyFill="1" applyBorder="1" applyProtection="1">
      <alignment/>
      <protection locked="0"/>
    </xf>
    <xf numFmtId="164" fontId="4" fillId="18" borderId="10" xfId="58" applyNumberFormat="1" applyFont="1" applyFill="1" applyBorder="1" applyProtection="1">
      <alignment/>
      <protection locked="0"/>
    </xf>
    <xf numFmtId="0" fontId="21" fillId="18" borderId="32" xfId="58" applyFont="1" applyFill="1" applyBorder="1" applyProtection="1">
      <alignment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4" fillId="0" borderId="10" xfId="58" applyFont="1" applyBorder="1" applyAlignment="1" applyProtection="1">
      <alignment horizontal="center" vertical="center"/>
      <protection/>
    </xf>
    <xf numFmtId="0" fontId="4" fillId="0" borderId="49" xfId="58" applyFont="1" applyBorder="1" applyAlignment="1" applyProtection="1">
      <alignment horizontal="center" vertical="center"/>
      <protection/>
    </xf>
    <xf numFmtId="0" fontId="4" fillId="0" borderId="73" xfId="58" applyFont="1" applyBorder="1" applyAlignment="1" applyProtection="1">
      <alignment horizontal="center" vertical="center"/>
      <protection/>
    </xf>
    <xf numFmtId="0" fontId="0" fillId="0" borderId="21" xfId="58" applyFont="1" applyBorder="1" applyProtection="1">
      <alignment/>
      <protection/>
    </xf>
    <xf numFmtId="164" fontId="12" fillId="18" borderId="74" xfId="58" applyNumberFormat="1" applyFont="1" applyFill="1" applyBorder="1" applyProtection="1">
      <alignment/>
      <protection/>
    </xf>
    <xf numFmtId="0" fontId="0" fillId="0" borderId="17" xfId="58" applyFont="1" applyBorder="1" applyProtection="1">
      <alignment/>
      <protection/>
    </xf>
    <xf numFmtId="164" fontId="12" fillId="0" borderId="18" xfId="58" applyNumberFormat="1" applyFont="1" applyBorder="1" applyProtection="1">
      <alignment/>
      <protection locked="0"/>
    </xf>
    <xf numFmtId="164" fontId="12" fillId="0" borderId="34" xfId="58" applyNumberFormat="1" applyFont="1" applyBorder="1" applyProtection="1">
      <alignment/>
      <protection locked="0"/>
    </xf>
    <xf numFmtId="164" fontId="12" fillId="18" borderId="75" xfId="58" applyNumberFormat="1" applyFont="1" applyFill="1" applyBorder="1" applyProtection="1">
      <alignment/>
      <protection/>
    </xf>
    <xf numFmtId="0" fontId="0" fillId="0" borderId="26" xfId="58" applyFont="1" applyBorder="1" applyProtection="1">
      <alignment/>
      <protection/>
    </xf>
    <xf numFmtId="164" fontId="12" fillId="0" borderId="27" xfId="58" applyNumberFormat="1" applyFont="1" applyBorder="1" applyProtection="1">
      <alignment/>
      <protection locked="0"/>
    </xf>
    <xf numFmtId="164" fontId="12" fillId="0" borderId="47" xfId="58" applyNumberFormat="1" applyFont="1" applyBorder="1" applyProtection="1">
      <alignment/>
      <protection locked="0"/>
    </xf>
    <xf numFmtId="164" fontId="12" fillId="18" borderId="76" xfId="58" applyNumberFormat="1" applyFont="1" applyFill="1" applyBorder="1" applyProtection="1">
      <alignment/>
      <protection/>
    </xf>
    <xf numFmtId="0" fontId="0" fillId="0" borderId="11" xfId="58" applyFont="1" applyBorder="1" applyProtection="1">
      <alignment/>
      <protection/>
    </xf>
    <xf numFmtId="0" fontId="7" fillId="0" borderId="32" xfId="58" applyFont="1" applyBorder="1" applyProtection="1">
      <alignment/>
      <protection/>
    </xf>
    <xf numFmtId="164" fontId="7" fillId="18" borderId="44" xfId="58" applyNumberFormat="1" applyFont="1" applyFill="1" applyBorder="1" applyProtection="1">
      <alignment/>
      <protection/>
    </xf>
    <xf numFmtId="164" fontId="7" fillId="18" borderId="10" xfId="58" applyNumberFormat="1" applyFont="1" applyFill="1" applyBorder="1" applyProtection="1">
      <alignment/>
      <protection/>
    </xf>
    <xf numFmtId="164" fontId="7" fillId="18" borderId="49" xfId="58" applyNumberFormat="1" applyFont="1" applyFill="1" applyBorder="1" applyProtection="1">
      <alignment/>
      <protection/>
    </xf>
    <xf numFmtId="164" fontId="7" fillId="18" borderId="73" xfId="58" applyNumberFormat="1" applyFont="1" applyFill="1" applyBorder="1" applyProtection="1">
      <alignment/>
      <protection/>
    </xf>
    <xf numFmtId="0" fontId="0" fillId="0" borderId="0" xfId="58" applyFont="1" applyProtection="1">
      <alignment/>
      <protection locked="0"/>
    </xf>
    <xf numFmtId="164" fontId="5" fillId="0" borderId="0" xfId="0" applyNumberFormat="1" applyFont="1" applyAlignment="1" applyProtection="1">
      <alignment horizontal="right" wrapText="1"/>
      <protection/>
    </xf>
    <xf numFmtId="164" fontId="4" fillId="0" borderId="32" xfId="0" applyNumberFormat="1" applyFont="1" applyBorder="1" applyAlignment="1" applyProtection="1">
      <alignment horizontal="center" vertical="center" wrapText="1"/>
      <protection/>
    </xf>
    <xf numFmtId="164" fontId="7" fillId="0" borderId="36" xfId="0" applyNumberFormat="1" applyFont="1" applyBorder="1" applyAlignment="1" applyProtection="1">
      <alignment horizontal="center" vertical="center" wrapText="1"/>
      <protection/>
    </xf>
    <xf numFmtId="164" fontId="7" fillId="0" borderId="37" xfId="0" applyNumberFormat="1" applyFont="1" applyBorder="1" applyAlignment="1" applyProtection="1">
      <alignment horizontal="center" vertical="center" wrapText="1"/>
      <protection/>
    </xf>
    <xf numFmtId="164" fontId="7" fillId="0" borderId="38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18" borderId="11" xfId="0" applyNumberFormat="1" applyFont="1" applyFill="1" applyBorder="1" applyAlignment="1">
      <alignment horizontal="left" vertical="center" wrapText="1"/>
    </xf>
    <xf numFmtId="164" fontId="7" fillId="18" borderId="10" xfId="0" applyNumberFormat="1" applyFont="1" applyFill="1" applyBorder="1" applyAlignment="1" applyProtection="1">
      <alignment vertical="center" wrapText="1"/>
      <protection/>
    </xf>
    <xf numFmtId="164" fontId="7" fillId="20" borderId="10" xfId="0" applyNumberFormat="1" applyFont="1" applyFill="1" applyBorder="1" applyAlignment="1" applyProtection="1">
      <alignment vertical="center" wrapText="1"/>
      <protection/>
    </xf>
    <xf numFmtId="164" fontId="7" fillId="18" borderId="32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left" vertical="center" wrapText="1" indent="1"/>
    </xf>
    <xf numFmtId="3" fontId="0" fillId="0" borderId="56" xfId="0" applyNumberForma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 indent="1"/>
    </xf>
    <xf numFmtId="3" fontId="0" fillId="0" borderId="33" xfId="0" applyNumberFormat="1" applyBorder="1" applyAlignment="1">
      <alignment vertical="center" wrapText="1"/>
    </xf>
    <xf numFmtId="0" fontId="12" fillId="0" borderId="17" xfId="0" applyFont="1" applyBorder="1" applyAlignment="1" applyProtection="1">
      <alignment horizontal="left" vertical="center" wrapText="1" indent="1"/>
      <protection locked="0"/>
    </xf>
    <xf numFmtId="0" fontId="12" fillId="0" borderId="26" xfId="0" applyFont="1" applyBorder="1" applyAlignment="1">
      <alignment horizontal="left" vertical="center" wrapText="1" indent="1"/>
    </xf>
    <xf numFmtId="0" fontId="7" fillId="18" borderId="11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12" fillId="0" borderId="34" xfId="0" applyNumberFormat="1" applyFont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vertical="center" wrapText="1"/>
    </xf>
    <xf numFmtId="9" fontId="0" fillId="0" borderId="33" xfId="0" applyNumberForma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 indent="1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horizontal="left" vertical="center" wrapText="1" indent="1"/>
    </xf>
    <xf numFmtId="9" fontId="0" fillId="0" borderId="35" xfId="0" applyNumberFormat="1" applyBorder="1" applyAlignment="1">
      <alignment vertical="center" wrapText="1"/>
    </xf>
    <xf numFmtId="9" fontId="4" fillId="18" borderId="32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164" fontId="7" fillId="18" borderId="32" xfId="0" applyNumberFormat="1" applyFont="1" applyFill="1" applyBorder="1" applyAlignment="1">
      <alignment vertical="center" wrapText="1"/>
    </xf>
    <xf numFmtId="164" fontId="3" fillId="0" borderId="0" xfId="58" applyNumberFormat="1" applyAlignment="1" applyProtection="1">
      <alignment vertical="center"/>
      <protection locked="0"/>
    </xf>
    <xf numFmtId="0" fontId="4" fillId="0" borderId="49" xfId="58" applyFont="1" applyBorder="1" applyAlignment="1" applyProtection="1">
      <alignment horizontal="center" vertical="center"/>
      <protection/>
    </xf>
    <xf numFmtId="0" fontId="12" fillId="0" borderId="15" xfId="58" applyFont="1" applyBorder="1" applyProtection="1">
      <alignment/>
      <protection locked="0"/>
    </xf>
    <xf numFmtId="0" fontId="12" fillId="0" borderId="34" xfId="58" applyFont="1" applyBorder="1" applyProtection="1">
      <alignment/>
      <protection locked="0"/>
    </xf>
    <xf numFmtId="0" fontId="12" fillId="0" borderId="47" xfId="58" applyFont="1" applyBorder="1" applyProtection="1">
      <alignment/>
      <protection locked="0"/>
    </xf>
    <xf numFmtId="164" fontId="12" fillId="0" borderId="25" xfId="58" applyNumberFormat="1" applyFont="1" applyBorder="1" applyProtection="1">
      <alignment/>
      <protection locked="0"/>
    </xf>
    <xf numFmtId="9" fontId="12" fillId="0" borderId="33" xfId="65" applyFont="1" applyBorder="1" applyAlignment="1">
      <alignment vertical="center" wrapText="1"/>
    </xf>
    <xf numFmtId="9" fontId="12" fillId="0" borderId="35" xfId="65" applyFont="1" applyBorder="1" applyAlignment="1">
      <alignment vertical="center" wrapText="1"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9" fontId="12" fillId="0" borderId="32" xfId="65" applyFont="1" applyBorder="1" applyAlignment="1">
      <alignment vertical="center" wrapText="1"/>
    </xf>
    <xf numFmtId="9" fontId="12" fillId="0" borderId="52" xfId="65" applyFont="1" applyBorder="1" applyAlignment="1">
      <alignment vertical="center" wrapText="1"/>
    </xf>
    <xf numFmtId="9" fontId="0" fillId="0" borderId="56" xfId="65" applyFont="1" applyBorder="1" applyAlignment="1">
      <alignment vertical="center" wrapText="1"/>
    </xf>
    <xf numFmtId="9" fontId="0" fillId="0" borderId="62" xfId="65" applyFont="1" applyBorder="1" applyAlignment="1">
      <alignment vertical="center" wrapText="1"/>
    </xf>
    <xf numFmtId="9" fontId="0" fillId="0" borderId="32" xfId="65" applyFont="1" applyBorder="1" applyAlignment="1">
      <alignment vertical="center" wrapText="1"/>
    </xf>
    <xf numFmtId="9" fontId="0" fillId="18" borderId="32" xfId="65" applyFont="1" applyFill="1" applyBorder="1" applyAlignment="1">
      <alignment vertical="center" wrapText="1"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1" fillId="0" borderId="77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3" fillId="0" borderId="79" xfId="0" applyFont="1" applyBorder="1" applyAlignment="1" applyProtection="1">
      <alignment horizontal="center" vertical="top" wrapText="1"/>
      <protection locked="0"/>
    </xf>
    <xf numFmtId="3" fontId="43" fillId="0" borderId="80" xfId="0" applyNumberFormat="1" applyFont="1" applyBorder="1" applyAlignment="1" applyProtection="1">
      <alignment horizontal="right" vertical="top" wrapText="1"/>
      <protection locked="0"/>
    </xf>
    <xf numFmtId="164" fontId="43" fillId="18" borderId="80" xfId="0" applyNumberFormat="1" applyFont="1" applyFill="1" applyBorder="1" applyAlignment="1" applyProtection="1">
      <alignment horizontal="right" vertical="top" wrapText="1"/>
      <protection/>
    </xf>
    <xf numFmtId="0" fontId="43" fillId="0" borderId="81" xfId="0" applyFont="1" applyBorder="1" applyAlignment="1" applyProtection="1">
      <alignment horizontal="center" vertical="top" wrapText="1"/>
      <protection locked="0"/>
    </xf>
    <xf numFmtId="3" fontId="43" fillId="0" borderId="82" xfId="0" applyNumberFormat="1" applyFont="1" applyBorder="1" applyAlignment="1" applyProtection="1">
      <alignment horizontal="right" vertical="top" wrapText="1"/>
      <protection locked="0"/>
    </xf>
    <xf numFmtId="0" fontId="43" fillId="0" borderId="83" xfId="0" applyFont="1" applyBorder="1" applyAlignment="1" applyProtection="1">
      <alignment horizontal="center" vertical="top" wrapText="1"/>
      <protection locked="0"/>
    </xf>
    <xf numFmtId="3" fontId="43" fillId="0" borderId="84" xfId="0" applyNumberFormat="1" applyFont="1" applyBorder="1" applyAlignment="1" applyProtection="1">
      <alignment horizontal="right" vertical="top" wrapText="1"/>
      <protection locked="0"/>
    </xf>
    <xf numFmtId="0" fontId="40" fillId="18" borderId="73" xfId="0" applyFont="1" applyFill="1" applyBorder="1" applyAlignment="1" applyProtection="1">
      <alignment vertical="center" wrapText="1"/>
      <protection/>
    </xf>
    <xf numFmtId="3" fontId="40" fillId="20" borderId="61" xfId="0" applyNumberFormat="1" applyFont="1" applyFill="1" applyBorder="1" applyAlignment="1" applyProtection="1">
      <alignment horizontal="right" vertical="center" wrapText="1"/>
      <protection/>
    </xf>
    <xf numFmtId="164" fontId="40" fillId="18" borderId="6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1" fontId="12" fillId="0" borderId="18" xfId="0" applyNumberFormat="1" applyFont="1" applyBorder="1" applyAlignment="1" applyProtection="1">
      <alignment horizontal="right" vertical="center" wrapText="1"/>
      <protection locked="0"/>
    </xf>
    <xf numFmtId="164" fontId="12" fillId="18" borderId="33" xfId="0" applyNumberFormat="1" applyFont="1" applyFill="1" applyBorder="1" applyAlignment="1" applyProtection="1">
      <alignment vertical="center" wrapText="1"/>
      <protection/>
    </xf>
    <xf numFmtId="1" fontId="12" fillId="0" borderId="27" xfId="0" applyNumberFormat="1" applyFont="1" applyBorder="1" applyAlignment="1" applyProtection="1">
      <alignment horizontal="right" vertical="center" wrapText="1"/>
      <protection locked="0"/>
    </xf>
    <xf numFmtId="164" fontId="12" fillId="18" borderId="35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Border="1" applyAlignment="1">
      <alignment horizontal="center" vertical="center" wrapText="1"/>
    </xf>
    <xf numFmtId="164" fontId="12" fillId="0" borderId="13" xfId="58" applyNumberFormat="1" applyFont="1" applyBorder="1" applyProtection="1">
      <alignment/>
      <protection locked="0"/>
    </xf>
    <xf numFmtId="164" fontId="12" fillId="0" borderId="22" xfId="58" applyNumberFormat="1" applyFont="1" applyBorder="1" applyProtection="1">
      <alignment/>
      <protection locked="0"/>
    </xf>
    <xf numFmtId="164" fontId="12" fillId="0" borderId="46" xfId="58" applyNumberFormat="1" applyFont="1" applyBorder="1" applyProtection="1">
      <alignment/>
      <protection locked="0"/>
    </xf>
    <xf numFmtId="164" fontId="7" fillId="0" borderId="14" xfId="0" applyNumberFormat="1" applyFont="1" applyBorder="1" applyAlignment="1">
      <alignment horizontal="centerContinuous" vertical="center"/>
    </xf>
    <xf numFmtId="164" fontId="7" fillId="0" borderId="24" xfId="0" applyNumberFormat="1" applyFont="1" applyBorder="1" applyAlignment="1">
      <alignment horizontal="centerContinuous" vertical="center"/>
    </xf>
    <xf numFmtId="164" fontId="7" fillId="0" borderId="85" xfId="0" applyNumberFormat="1" applyFont="1" applyBorder="1" applyAlignment="1">
      <alignment horizontal="centerContinuous" vertical="center"/>
    </xf>
    <xf numFmtId="164" fontId="21" fillId="0" borderId="0" xfId="0" applyNumberFormat="1" applyFont="1" applyAlignment="1">
      <alignment vertical="center"/>
    </xf>
    <xf numFmtId="164" fontId="7" fillId="0" borderId="86" xfId="0" applyNumberFormat="1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 wrapText="1"/>
    </xf>
    <xf numFmtId="164" fontId="7" fillId="0" borderId="73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73" xfId="0" applyNumberFormat="1" applyFont="1" applyBorder="1" applyAlignment="1">
      <alignment horizontal="left" vertical="center" wrapText="1" indent="1"/>
    </xf>
    <xf numFmtId="164" fontId="12" fillId="21" borderId="73" xfId="0" applyNumberFormat="1" applyFont="1" applyFill="1" applyBorder="1" applyAlignment="1">
      <alignment vertical="center" wrapText="1"/>
    </xf>
    <xf numFmtId="164" fontId="12" fillId="21" borderId="44" xfId="0" applyNumberFormat="1" applyFont="1" applyFill="1" applyBorder="1" applyAlignment="1">
      <alignment vertical="center" wrapText="1"/>
    </xf>
    <xf numFmtId="164" fontId="7" fillId="18" borderId="11" xfId="0" applyNumberFormat="1" applyFont="1" applyFill="1" applyBorder="1" applyAlignment="1" applyProtection="1">
      <alignment vertical="center" wrapText="1"/>
      <protection/>
    </xf>
    <xf numFmtId="164" fontId="7" fillId="0" borderId="17" xfId="0" applyNumberFormat="1" applyFont="1" applyBorder="1" applyAlignment="1">
      <alignment horizontal="center" vertical="center" wrapText="1"/>
    </xf>
    <xf numFmtId="164" fontId="12" fillId="0" borderId="75" xfId="0" applyNumberFormat="1" applyFont="1" applyBorder="1" applyAlignment="1" applyProtection="1">
      <alignment horizontal="left" vertical="center" wrapText="1" indent="1"/>
      <protection locked="0"/>
    </xf>
    <xf numFmtId="165" fontId="12" fillId="0" borderId="75" xfId="0" applyNumberFormat="1" applyFont="1" applyBorder="1" applyAlignment="1" applyProtection="1">
      <alignment vertical="center" wrapText="1"/>
      <protection locked="0"/>
    </xf>
    <xf numFmtId="165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7" fillId="18" borderId="11" xfId="0" applyNumberFormat="1" applyFont="1" applyFill="1" applyBorder="1" applyAlignment="1">
      <alignment vertical="center" wrapText="1"/>
    </xf>
    <xf numFmtId="164" fontId="12" fillId="0" borderId="56" xfId="0" applyNumberFormat="1" applyFont="1" applyBorder="1" applyAlignment="1" applyProtection="1">
      <alignment vertical="center" wrapText="1"/>
      <protection locked="0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4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12" fillId="0" borderId="25" xfId="0" applyFont="1" applyBorder="1" applyAlignment="1" applyProtection="1">
      <alignment vertical="center" wrapText="1"/>
      <protection locked="0"/>
    </xf>
    <xf numFmtId="164" fontId="12" fillId="0" borderId="25" xfId="0" applyNumberFormat="1" applyFont="1" applyBorder="1" applyAlignment="1" applyProtection="1">
      <alignment vertical="center" wrapText="1"/>
      <protection locked="0"/>
    </xf>
    <xf numFmtId="164" fontId="12" fillId="0" borderId="52" xfId="0" applyNumberFormat="1" applyFont="1" applyBorder="1" applyAlignment="1" applyProtection="1">
      <alignment vertical="center" wrapText="1"/>
      <protection locked="0"/>
    </xf>
    <xf numFmtId="0" fontId="4" fillId="18" borderId="36" xfId="0" applyFont="1" applyFill="1" applyBorder="1" applyAlignment="1">
      <alignment horizontal="center" vertical="center" wrapText="1"/>
    </xf>
    <xf numFmtId="0" fontId="7" fillId="18" borderId="37" xfId="0" applyFont="1" applyFill="1" applyBorder="1" applyAlignment="1">
      <alignment vertical="center" wrapText="1"/>
    </xf>
    <xf numFmtId="164" fontId="7" fillId="18" borderId="37" xfId="0" applyNumberFormat="1" applyFont="1" applyFill="1" applyBorder="1" applyAlignment="1">
      <alignment vertical="center" wrapText="1"/>
    </xf>
    <xf numFmtId="164" fontId="7" fillId="18" borderId="3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21" fillId="0" borderId="86" xfId="0" applyNumberFormat="1" applyFont="1" applyBorder="1" applyAlignment="1">
      <alignment horizontal="center" vertical="center"/>
    </xf>
    <xf numFmtId="164" fontId="21" fillId="0" borderId="51" xfId="0" applyNumberFormat="1" applyFont="1" applyBorder="1" applyAlignment="1">
      <alignment horizontal="center" vertical="center"/>
    </xf>
    <xf numFmtId="164" fontId="21" fillId="0" borderId="52" xfId="0" applyNumberFormat="1" applyFont="1" applyBorder="1" applyAlignment="1">
      <alignment horizontal="center" vertical="center" wrapText="1"/>
    </xf>
    <xf numFmtId="164" fontId="45" fillId="0" borderId="45" xfId="0" applyNumberFormat="1" applyFont="1" applyBorder="1" applyAlignment="1">
      <alignment horizontal="center" vertical="center" wrapText="1"/>
    </xf>
    <xf numFmtId="164" fontId="45" fillId="0" borderId="73" xfId="0" applyNumberFormat="1" applyFont="1" applyBorder="1" applyAlignment="1">
      <alignment horizontal="center" vertical="center" wrapText="1"/>
    </xf>
    <xf numFmtId="164" fontId="45" fillId="0" borderId="49" xfId="0" applyNumberFormat="1" applyFont="1" applyBorder="1" applyAlignment="1">
      <alignment horizontal="center" vertical="center" wrapText="1"/>
    </xf>
    <xf numFmtId="164" fontId="45" fillId="0" borderId="32" xfId="0" applyNumberFormat="1" applyFont="1" applyBorder="1" applyAlignment="1">
      <alignment horizontal="center" vertical="center" wrapText="1"/>
    </xf>
    <xf numFmtId="164" fontId="45" fillId="0" borderId="87" xfId="0" applyNumberFormat="1" applyFont="1" applyBorder="1" applyAlignment="1">
      <alignment horizontal="center" vertical="center" wrapText="1"/>
    </xf>
    <xf numFmtId="164" fontId="12" fillId="22" borderId="10" xfId="0" applyNumberFormat="1" applyFont="1" applyFill="1" applyBorder="1" applyAlignment="1" applyProtection="1">
      <alignment vertical="center" wrapText="1"/>
      <protection/>
    </xf>
    <xf numFmtId="164" fontId="12" fillId="18" borderId="73" xfId="0" applyNumberFormat="1" applyFont="1" applyFill="1" applyBorder="1" applyAlignment="1" applyProtection="1">
      <alignment vertical="center" wrapText="1"/>
      <protection/>
    </xf>
    <xf numFmtId="164" fontId="12" fillId="18" borderId="11" xfId="0" applyNumberFormat="1" applyFont="1" applyFill="1" applyBorder="1" applyAlignment="1" applyProtection="1">
      <alignment vertical="center" wrapText="1"/>
      <protection/>
    </xf>
    <xf numFmtId="164" fontId="12" fillId="18" borderId="10" xfId="0" applyNumberFormat="1" applyFont="1" applyFill="1" applyBorder="1" applyAlignment="1" applyProtection="1">
      <alignment vertical="center" wrapText="1"/>
      <protection/>
    </xf>
    <xf numFmtId="164" fontId="12" fillId="18" borderId="32" xfId="0" applyNumberFormat="1" applyFont="1" applyFill="1" applyBorder="1" applyAlignment="1" applyProtection="1">
      <alignment vertical="center" wrapText="1"/>
      <protection/>
    </xf>
    <xf numFmtId="164" fontId="12" fillId="18" borderId="73" xfId="0" applyNumberFormat="1" applyFont="1" applyFill="1" applyBorder="1" applyAlignment="1">
      <alignment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12" fillId="0" borderId="75" xfId="0" applyNumberFormat="1" applyFont="1" applyBorder="1" applyAlignment="1" applyProtection="1">
      <alignment vertical="center" wrapText="1"/>
      <protection locked="0"/>
    </xf>
    <xf numFmtId="164" fontId="12" fillId="18" borderId="75" xfId="0" applyNumberFormat="1" applyFont="1" applyFill="1" applyBorder="1" applyAlignment="1">
      <alignment vertical="center" wrapText="1"/>
    </xf>
    <xf numFmtId="164" fontId="7" fillId="0" borderId="73" xfId="0" applyNumberFormat="1" applyFont="1" applyBorder="1" applyAlignment="1" applyProtection="1">
      <alignment horizontal="left" vertical="center" wrapText="1" indent="1"/>
      <protection locked="0"/>
    </xf>
    <xf numFmtId="164" fontId="12" fillId="0" borderId="75" xfId="0" applyNumberFormat="1" applyFont="1" applyBorder="1" applyAlignment="1">
      <alignment horizontal="left" vertical="center" wrapText="1" indent="1"/>
    </xf>
    <xf numFmtId="164" fontId="12" fillId="22" borderId="49" xfId="0" applyNumberFormat="1" applyFont="1" applyFill="1" applyBorder="1" applyAlignment="1" applyProtection="1">
      <alignment vertical="center" wrapText="1"/>
      <protection/>
    </xf>
    <xf numFmtId="164" fontId="5" fillId="0" borderId="42" xfId="0" applyNumberFormat="1" applyFont="1" applyBorder="1" applyAlignment="1">
      <alignment horizontal="center"/>
    </xf>
    <xf numFmtId="164" fontId="5" fillId="0" borderId="42" xfId="0" applyNumberFormat="1" applyFont="1" applyFill="1" applyBorder="1" applyAlignment="1">
      <alignment horizontal="right"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39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164" fontId="4" fillId="0" borderId="15" xfId="57" applyNumberFormat="1" applyFont="1" applyBorder="1" applyAlignment="1" applyProtection="1">
      <alignment horizontal="center" vertical="center"/>
      <protection locked="0"/>
    </xf>
    <xf numFmtId="164" fontId="4" fillId="0" borderId="24" xfId="57" applyNumberFormat="1" applyFont="1" applyBorder="1" applyAlignment="1" applyProtection="1">
      <alignment horizontal="center" vertical="center"/>
      <protection locked="0"/>
    </xf>
    <xf numFmtId="164" fontId="4" fillId="0" borderId="85" xfId="57" applyNumberFormat="1" applyFont="1" applyBorder="1" applyAlignment="1" applyProtection="1">
      <alignment horizontal="center" vertical="center"/>
      <protection locked="0"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0" fillId="0" borderId="77" xfId="0" applyFont="1" applyBorder="1" applyAlignment="1">
      <alignment horizontal="center" vertical="center" wrapText="1"/>
    </xf>
    <xf numFmtId="0" fontId="40" fillId="0" borderId="87" xfId="0" applyFont="1" applyBorder="1" applyAlignment="1">
      <alignment horizontal="center" vertical="center" wrapText="1"/>
    </xf>
    <xf numFmtId="0" fontId="40" fillId="0" borderId="88" xfId="0" applyFont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right" vertical="center"/>
    </xf>
    <xf numFmtId="0" fontId="4" fillId="0" borderId="85" xfId="0" applyFont="1" applyFill="1" applyBorder="1" applyAlignment="1" quotePrefix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89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51" xfId="0" applyFont="1" applyFill="1" applyBorder="1" applyAlignment="1" applyProtection="1">
      <alignment horizontal="left" vertical="center"/>
      <protection/>
    </xf>
    <xf numFmtId="0" fontId="4" fillId="0" borderId="90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 quotePrefix="1">
      <alignment horizontal="left" vertical="center"/>
      <protection locked="0"/>
    </xf>
    <xf numFmtId="0" fontId="4" fillId="0" borderId="90" xfId="0" applyFont="1" applyFill="1" applyBorder="1" applyAlignment="1" applyProtection="1" quotePrefix="1">
      <alignment horizontal="left" vertical="center"/>
      <protection locked="0"/>
    </xf>
    <xf numFmtId="0" fontId="4" fillId="0" borderId="31" xfId="0" applyFont="1" applyFill="1" applyBorder="1" applyAlignment="1" applyProtection="1" quotePrefix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 vertical="distributed"/>
    </xf>
    <xf numFmtId="0" fontId="6" fillId="0" borderId="41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164" fontId="5" fillId="0" borderId="42" xfId="0" applyNumberFormat="1" applyFont="1" applyBorder="1" applyAlignment="1">
      <alignment horizontal="right" wrapText="1"/>
    </xf>
    <xf numFmtId="164" fontId="21" fillId="0" borderId="77" xfId="0" applyNumberFormat="1" applyFont="1" applyBorder="1" applyAlignment="1">
      <alignment horizontal="center" vertical="center"/>
    </xf>
    <xf numFmtId="164" fontId="21" fillId="0" borderId="88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center" vertical="center" wrapText="1"/>
    </xf>
    <xf numFmtId="164" fontId="4" fillId="0" borderId="88" xfId="0" applyNumberFormat="1" applyFont="1" applyBorder="1" applyAlignment="1">
      <alignment horizontal="center" vertical="center" wrapText="1"/>
    </xf>
    <xf numFmtId="164" fontId="21" fillId="0" borderId="77" xfId="0" applyNumberFormat="1" applyFont="1" applyBorder="1" applyAlignment="1">
      <alignment horizontal="center" vertical="center" wrapText="1"/>
    </xf>
    <xf numFmtId="164" fontId="21" fillId="0" borderId="88" xfId="0" applyNumberFormat="1" applyFont="1" applyBorder="1" applyAlignment="1">
      <alignment horizontal="center" vertical="center" wrapText="1"/>
    </xf>
    <xf numFmtId="164" fontId="7" fillId="0" borderId="77" xfId="0" applyNumberFormat="1" applyFont="1" applyBorder="1" applyAlignment="1">
      <alignment horizontal="center" vertical="center" wrapText="1"/>
    </xf>
    <xf numFmtId="164" fontId="7" fillId="0" borderId="88" xfId="0" applyNumberFormat="1" applyFont="1" applyBorder="1" applyAlignment="1">
      <alignment horizontal="center" vertical="center" wrapText="1"/>
    </xf>
    <xf numFmtId="164" fontId="7" fillId="0" borderId="77" xfId="0" applyNumberFormat="1" applyFont="1" applyBorder="1" applyAlignment="1">
      <alignment horizontal="center" vertical="center"/>
    </xf>
    <xf numFmtId="164" fontId="7" fillId="0" borderId="88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40" sqref="C40"/>
    </sheetView>
  </sheetViews>
  <sheetFormatPr defaultColWidth="10.625" defaultRowHeight="12.75"/>
  <cols>
    <col min="1" max="1" width="8.875" style="261" customWidth="1"/>
    <col min="2" max="2" width="7.375" style="262" customWidth="1"/>
    <col min="3" max="3" width="12.00390625" style="263" customWidth="1"/>
    <col min="4" max="4" width="50.50390625" style="265" bestFit="1" customWidth="1"/>
    <col min="5" max="16384" width="10.625" style="265" customWidth="1"/>
  </cols>
  <sheetData>
    <row r="1" ht="12.75">
      <c r="D1" s="264" t="s">
        <v>196</v>
      </c>
    </row>
    <row r="4" spans="1:5" s="267" customFormat="1" ht="18">
      <c r="A4" s="266" t="s">
        <v>197</v>
      </c>
      <c r="B4" s="266"/>
      <c r="C4" s="266"/>
      <c r="D4" s="266"/>
      <c r="E4" s="266"/>
    </row>
    <row r="5" ht="13.5" thickBot="1"/>
    <row r="6" spans="1:8" s="262" customFormat="1" ht="14.25" thickBot="1" thickTop="1">
      <c r="A6" s="268" t="s">
        <v>198</v>
      </c>
      <c r="B6" s="269" t="s">
        <v>199</v>
      </c>
      <c r="C6" s="270" t="s">
        <v>200</v>
      </c>
      <c r="D6" s="271" t="s">
        <v>201</v>
      </c>
      <c r="H6" s="265"/>
    </row>
    <row r="7" spans="1:8" s="262" customFormat="1" ht="13.5" thickTop="1">
      <c r="A7" s="272"/>
      <c r="B7" s="273"/>
      <c r="C7" s="274"/>
      <c r="D7" s="275"/>
      <c r="H7" s="265"/>
    </row>
    <row r="8" spans="1:8" s="262" customFormat="1" ht="12.75">
      <c r="A8" s="272"/>
      <c r="B8" s="273"/>
      <c r="C8" s="274"/>
      <c r="D8" s="275"/>
      <c r="H8" s="265"/>
    </row>
    <row r="9" spans="1:4" ht="12.75">
      <c r="A9" s="276">
        <v>1</v>
      </c>
      <c r="B9" s="277"/>
      <c r="C9" s="278"/>
      <c r="D9" s="279" t="s">
        <v>202</v>
      </c>
    </row>
    <row r="10" spans="1:4" ht="12.75">
      <c r="A10" s="276"/>
      <c r="B10" s="277">
        <v>1</v>
      </c>
      <c r="C10" s="278"/>
      <c r="D10" s="279" t="s">
        <v>203</v>
      </c>
    </row>
    <row r="11" spans="1:4" ht="12.75">
      <c r="A11" s="276"/>
      <c r="B11" s="277">
        <v>2</v>
      </c>
      <c r="C11" s="278"/>
      <c r="D11" s="279" t="s">
        <v>90</v>
      </c>
    </row>
    <row r="12" spans="1:4" ht="12.75">
      <c r="A12" s="276"/>
      <c r="B12" s="277">
        <v>3</v>
      </c>
      <c r="C12" s="278"/>
      <c r="D12" s="279" t="s">
        <v>181</v>
      </c>
    </row>
    <row r="13" spans="1:4" ht="12.75">
      <c r="A13" s="276"/>
      <c r="B13" s="277">
        <v>4</v>
      </c>
      <c r="C13" s="278"/>
      <c r="D13" s="279" t="s">
        <v>91</v>
      </c>
    </row>
    <row r="14" spans="1:4" ht="12.75">
      <c r="A14" s="276"/>
      <c r="B14" s="277">
        <v>5</v>
      </c>
      <c r="C14" s="278"/>
      <c r="D14" s="279" t="s">
        <v>223</v>
      </c>
    </row>
    <row r="15" spans="1:4" ht="12.75">
      <c r="A15" s="276"/>
      <c r="B15" s="277">
        <v>6</v>
      </c>
      <c r="C15" s="278"/>
      <c r="D15" s="279" t="s">
        <v>204</v>
      </c>
    </row>
    <row r="16" spans="1:4" ht="12.75">
      <c r="A16" s="276"/>
      <c r="B16" s="277">
        <v>7</v>
      </c>
      <c r="C16" s="278"/>
      <c r="D16" s="279" t="s">
        <v>205</v>
      </c>
    </row>
    <row r="17" spans="1:4" ht="12.75">
      <c r="A17" s="276">
        <v>2</v>
      </c>
      <c r="B17" s="277"/>
      <c r="C17" s="278"/>
      <c r="D17" s="279" t="s">
        <v>182</v>
      </c>
    </row>
    <row r="18" spans="1:4" ht="12.75">
      <c r="A18" s="276"/>
      <c r="B18" s="277">
        <v>1</v>
      </c>
      <c r="C18" s="278"/>
      <c r="D18" s="279" t="s">
        <v>203</v>
      </c>
    </row>
    <row r="19" spans="1:4" ht="12.75">
      <c r="A19" s="276"/>
      <c r="B19" s="277">
        <v>2</v>
      </c>
      <c r="C19" s="278"/>
      <c r="D19" s="279" t="s">
        <v>224</v>
      </c>
    </row>
    <row r="20" spans="1:4" ht="12.75">
      <c r="A20" s="276"/>
      <c r="B20" s="277">
        <v>3</v>
      </c>
      <c r="C20" s="278"/>
      <c r="D20" s="279" t="s">
        <v>225</v>
      </c>
    </row>
    <row r="21" spans="1:4" ht="12.75">
      <c r="A21" s="276"/>
      <c r="B21" s="277"/>
      <c r="C21" s="278"/>
      <c r="D21" s="279"/>
    </row>
    <row r="22" spans="1:4" ht="12.75">
      <c r="A22" s="276"/>
      <c r="B22" s="277"/>
      <c r="C22" s="278"/>
      <c r="D22" s="280" t="s">
        <v>59</v>
      </c>
    </row>
    <row r="23" spans="1:4" ht="12.75">
      <c r="A23" s="276"/>
      <c r="B23" s="277"/>
      <c r="C23" s="300" t="s">
        <v>226</v>
      </c>
      <c r="D23" s="281" t="s">
        <v>206</v>
      </c>
    </row>
    <row r="24" spans="1:4" ht="12.75">
      <c r="A24" s="276"/>
      <c r="B24" s="277"/>
      <c r="C24" s="300" t="s">
        <v>227</v>
      </c>
      <c r="D24" s="281" t="s">
        <v>67</v>
      </c>
    </row>
    <row r="25" spans="1:4" ht="12.75">
      <c r="A25" s="276"/>
      <c r="B25" s="277"/>
      <c r="C25" s="300" t="s">
        <v>228</v>
      </c>
      <c r="D25" s="281" t="s">
        <v>130</v>
      </c>
    </row>
    <row r="26" spans="1:4" ht="12.75">
      <c r="A26" s="276"/>
      <c r="B26" s="277"/>
      <c r="C26" s="300" t="s">
        <v>229</v>
      </c>
      <c r="D26" s="281" t="s">
        <v>172</v>
      </c>
    </row>
    <row r="27" spans="1:4" ht="12.75">
      <c r="A27" s="276"/>
      <c r="B27" s="277"/>
      <c r="C27" s="300" t="s">
        <v>230</v>
      </c>
      <c r="D27" s="301" t="s">
        <v>231</v>
      </c>
    </row>
    <row r="28" spans="1:4" ht="12.75">
      <c r="A28" s="276"/>
      <c r="B28" s="277"/>
      <c r="C28" s="300" t="s">
        <v>232</v>
      </c>
      <c r="D28" s="281" t="s">
        <v>114</v>
      </c>
    </row>
    <row r="29" spans="1:4" ht="12.75">
      <c r="A29" s="276"/>
      <c r="B29" s="277"/>
      <c r="C29" s="300" t="s">
        <v>233</v>
      </c>
      <c r="D29" s="281" t="s">
        <v>76</v>
      </c>
    </row>
    <row r="30" spans="1:4" ht="12.75">
      <c r="A30" s="276"/>
      <c r="B30" s="277"/>
      <c r="C30" s="300" t="s">
        <v>234</v>
      </c>
      <c r="D30" s="301" t="s">
        <v>89</v>
      </c>
    </row>
    <row r="31" spans="1:4" ht="12.75">
      <c r="A31" s="276"/>
      <c r="B31" s="277"/>
      <c r="C31" s="278"/>
      <c r="D31" s="280" t="s">
        <v>77</v>
      </c>
    </row>
    <row r="32" spans="1:4" ht="12.75">
      <c r="A32" s="276"/>
      <c r="B32" s="277"/>
      <c r="C32" s="300" t="s">
        <v>226</v>
      </c>
      <c r="D32" s="281" t="s">
        <v>78</v>
      </c>
    </row>
    <row r="33" spans="1:4" ht="12.75">
      <c r="A33" s="276"/>
      <c r="B33" s="277"/>
      <c r="C33" s="300" t="s">
        <v>227</v>
      </c>
      <c r="D33" s="281" t="s">
        <v>82</v>
      </c>
    </row>
    <row r="34" spans="1:4" ht="12.75">
      <c r="A34" s="276"/>
      <c r="B34" s="277"/>
      <c r="C34" s="300" t="s">
        <v>228</v>
      </c>
      <c r="D34" s="281" t="s">
        <v>49</v>
      </c>
    </row>
    <row r="35" spans="1:4" ht="12.75">
      <c r="A35" s="276"/>
      <c r="B35" s="277"/>
      <c r="C35" s="300" t="s">
        <v>229</v>
      </c>
      <c r="D35" s="281" t="s">
        <v>150</v>
      </c>
    </row>
    <row r="36" spans="1:4" ht="12.75">
      <c r="A36" s="276"/>
      <c r="B36" s="277"/>
      <c r="C36" s="300" t="s">
        <v>230</v>
      </c>
      <c r="D36" s="281" t="s">
        <v>151</v>
      </c>
    </row>
    <row r="37" spans="1:4" ht="12.75">
      <c r="A37" s="276"/>
      <c r="B37" s="277"/>
      <c r="C37" s="300" t="s">
        <v>232</v>
      </c>
      <c r="D37" s="301" t="s">
        <v>235</v>
      </c>
    </row>
    <row r="38" spans="1:4" ht="12.75">
      <c r="A38" s="276"/>
      <c r="B38" s="277"/>
      <c r="C38" s="300" t="s">
        <v>233</v>
      </c>
      <c r="D38" s="281" t="s">
        <v>117</v>
      </c>
    </row>
    <row r="39" spans="1:4" ht="12.75">
      <c r="A39" s="276"/>
      <c r="B39" s="277"/>
      <c r="C39" s="300" t="s">
        <v>234</v>
      </c>
      <c r="D39" s="281" t="s">
        <v>164</v>
      </c>
    </row>
    <row r="40" spans="1:4" ht="13.5" thickBot="1">
      <c r="A40" s="282"/>
      <c r="B40" s="283"/>
      <c r="C40" s="284"/>
      <c r="D40" s="285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A6" sqref="A6"/>
    </sheetView>
  </sheetViews>
  <sheetFormatPr defaultColWidth="9.00390625" defaultRowHeight="12.75"/>
  <cols>
    <col min="1" max="1" width="5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08" t="s">
        <v>93</v>
      </c>
    </row>
    <row r="2" spans="1:6" s="6" customFormat="1" ht="48.75" customHeight="1" thickBot="1">
      <c r="A2" s="16" t="s">
        <v>316</v>
      </c>
      <c r="B2" s="5" t="s">
        <v>314</v>
      </c>
      <c r="C2" s="5" t="s">
        <v>315</v>
      </c>
      <c r="D2" s="5" t="s">
        <v>413</v>
      </c>
      <c r="E2" s="5" t="s">
        <v>414</v>
      </c>
      <c r="F2" s="395" t="s">
        <v>422</v>
      </c>
    </row>
    <row r="3" spans="1:6" s="399" customFormat="1" ht="15" customHeight="1" thickBot="1">
      <c r="A3" s="396">
        <v>1</v>
      </c>
      <c r="B3" s="397">
        <v>2</v>
      </c>
      <c r="C3" s="397">
        <v>3</v>
      </c>
      <c r="D3" s="397">
        <v>4</v>
      </c>
      <c r="E3" s="397">
        <v>5</v>
      </c>
      <c r="F3" s="398">
        <v>6</v>
      </c>
    </row>
    <row r="4" spans="1:6" ht="18" customHeight="1">
      <c r="A4" s="400" t="s">
        <v>480</v>
      </c>
      <c r="B4" s="71"/>
      <c r="C4" s="476" t="s">
        <v>481</v>
      </c>
      <c r="D4" s="71">
        <v>2746</v>
      </c>
      <c r="E4" s="71">
        <v>236</v>
      </c>
      <c r="F4" s="477">
        <f aca="true" t="shared" si="0" ref="F4:F17">B4-D4-E4</f>
        <v>-2982</v>
      </c>
    </row>
    <row r="5" spans="1:6" ht="18" customHeight="1">
      <c r="A5" s="480" t="s">
        <v>483</v>
      </c>
      <c r="B5" s="71"/>
      <c r="C5" s="476" t="s">
        <v>482</v>
      </c>
      <c r="D5" s="71"/>
      <c r="E5" s="71">
        <v>190</v>
      </c>
      <c r="F5" s="477">
        <f t="shared" si="0"/>
        <v>-190</v>
      </c>
    </row>
    <row r="6" spans="1:6" ht="18" customHeight="1">
      <c r="A6" s="400"/>
      <c r="B6" s="71"/>
      <c r="C6" s="476"/>
      <c r="D6" s="71"/>
      <c r="E6" s="71"/>
      <c r="F6" s="477">
        <f t="shared" si="0"/>
        <v>0</v>
      </c>
    </row>
    <row r="7" spans="1:6" ht="18" customHeight="1">
      <c r="A7" s="400"/>
      <c r="B7" s="71"/>
      <c r="C7" s="476"/>
      <c r="D7" s="71"/>
      <c r="E7" s="71"/>
      <c r="F7" s="477">
        <f t="shared" si="0"/>
        <v>0</v>
      </c>
    </row>
    <row r="8" spans="1:6" ht="18" customHeight="1">
      <c r="A8" s="400"/>
      <c r="B8" s="71"/>
      <c r="C8" s="476"/>
      <c r="D8" s="71"/>
      <c r="E8" s="71"/>
      <c r="F8" s="477">
        <f t="shared" si="0"/>
        <v>0</v>
      </c>
    </row>
    <row r="9" spans="1:6" ht="18" customHeight="1">
      <c r="A9" s="401" t="s">
        <v>194</v>
      </c>
      <c r="B9" s="71"/>
      <c r="C9" s="476"/>
      <c r="D9" s="71"/>
      <c r="E9" s="71"/>
      <c r="F9" s="477">
        <f t="shared" si="0"/>
        <v>0</v>
      </c>
    </row>
    <row r="10" spans="1:6" ht="18" customHeight="1">
      <c r="A10" s="400"/>
      <c r="B10" s="71"/>
      <c r="C10" s="476"/>
      <c r="D10" s="71"/>
      <c r="E10" s="71"/>
      <c r="F10" s="477">
        <f t="shared" si="0"/>
        <v>0</v>
      </c>
    </row>
    <row r="11" spans="1:6" ht="18" customHeight="1">
      <c r="A11" s="400"/>
      <c r="B11" s="71"/>
      <c r="C11" s="476"/>
      <c r="D11" s="71"/>
      <c r="E11" s="71"/>
      <c r="F11" s="477">
        <f t="shared" si="0"/>
        <v>0</v>
      </c>
    </row>
    <row r="12" spans="1:6" ht="18" customHeight="1">
      <c r="A12" s="400"/>
      <c r="B12" s="71"/>
      <c r="C12" s="476"/>
      <c r="D12" s="71"/>
      <c r="E12" s="71"/>
      <c r="F12" s="477">
        <f t="shared" si="0"/>
        <v>0</v>
      </c>
    </row>
    <row r="13" spans="1:6" ht="18" customHeight="1">
      <c r="A13" s="400"/>
      <c r="B13" s="71"/>
      <c r="C13" s="476"/>
      <c r="D13" s="71"/>
      <c r="E13" s="71"/>
      <c r="F13" s="477">
        <f t="shared" si="0"/>
        <v>0</v>
      </c>
    </row>
    <row r="14" spans="1:6" ht="18" customHeight="1">
      <c r="A14" s="400"/>
      <c r="B14" s="71"/>
      <c r="C14" s="476"/>
      <c r="D14" s="71"/>
      <c r="E14" s="71"/>
      <c r="F14" s="477">
        <f t="shared" si="0"/>
        <v>0</v>
      </c>
    </row>
    <row r="15" spans="1:6" ht="18" customHeight="1">
      <c r="A15" s="400"/>
      <c r="B15" s="71"/>
      <c r="C15" s="476"/>
      <c r="D15" s="71"/>
      <c r="E15" s="71"/>
      <c r="F15" s="477">
        <f t="shared" si="0"/>
        <v>0</v>
      </c>
    </row>
    <row r="16" spans="1:6" ht="18" customHeight="1">
      <c r="A16" s="400"/>
      <c r="B16" s="71"/>
      <c r="C16" s="476"/>
      <c r="D16" s="71"/>
      <c r="E16" s="71"/>
      <c r="F16" s="477">
        <f t="shared" si="0"/>
        <v>0</v>
      </c>
    </row>
    <row r="17" spans="1:6" ht="18" customHeight="1" thickBot="1">
      <c r="A17" s="402"/>
      <c r="B17" s="76"/>
      <c r="C17" s="76"/>
      <c r="D17" s="76"/>
      <c r="E17" s="76"/>
      <c r="F17" s="479">
        <f t="shared" si="0"/>
        <v>0</v>
      </c>
    </row>
    <row r="18" spans="1:6" s="407" customFormat="1" ht="18" customHeight="1" thickBot="1">
      <c r="A18" s="403" t="s">
        <v>101</v>
      </c>
      <c r="B18" s="79">
        <f>SUM(B4:B17)</f>
        <v>0</v>
      </c>
      <c r="C18" s="405"/>
      <c r="D18" s="79">
        <f>SUM(D4:D17)</f>
        <v>2746</v>
      </c>
      <c r="E18" s="79">
        <f>SUM(E4:E17)</f>
        <v>426</v>
      </c>
      <c r="F18" s="406">
        <f>SUM(F4:F17)</f>
        <v>-3172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4">
      <selection activeCell="C58" sqref="C58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409"/>
      <c r="B1" s="609" t="s">
        <v>93</v>
      </c>
      <c r="C1" s="609"/>
    </row>
    <row r="2" spans="1:3" s="8" customFormat="1" ht="22.5" customHeight="1" thickBot="1">
      <c r="A2" s="410" t="s">
        <v>317</v>
      </c>
      <c r="B2" s="411" t="s">
        <v>318</v>
      </c>
      <c r="C2" s="412" t="s">
        <v>319</v>
      </c>
    </row>
    <row r="3" spans="1:3" s="8" customFormat="1" ht="18" customHeight="1">
      <c r="A3" s="413" t="s">
        <v>320</v>
      </c>
      <c r="B3" s="414"/>
      <c r="C3" s="415"/>
    </row>
    <row r="4" spans="1:3" ht="18" customHeight="1">
      <c r="A4" s="416" t="s">
        <v>321</v>
      </c>
      <c r="B4" s="144">
        <v>845</v>
      </c>
      <c r="C4" s="417">
        <v>845</v>
      </c>
    </row>
    <row r="5" spans="1:3" ht="18" customHeight="1">
      <c r="A5" s="418" t="s">
        <v>322</v>
      </c>
      <c r="B5" s="75"/>
      <c r="C5" s="419">
        <v>418</v>
      </c>
    </row>
    <row r="6" spans="1:3" ht="18" customHeight="1">
      <c r="A6" s="418" t="s">
        <v>323</v>
      </c>
      <c r="B6" s="75"/>
      <c r="C6" s="419">
        <v>1882</v>
      </c>
    </row>
    <row r="7" spans="1:3" ht="18" customHeight="1">
      <c r="A7" s="418" t="s">
        <v>486</v>
      </c>
      <c r="B7" s="75"/>
      <c r="C7" s="419">
        <v>600</v>
      </c>
    </row>
    <row r="8" spans="1:3" ht="18" customHeight="1">
      <c r="A8" s="418" t="s">
        <v>473</v>
      </c>
      <c r="B8" s="75">
        <v>1270</v>
      </c>
      <c r="C8" s="419"/>
    </row>
    <row r="9" spans="1:3" ht="18" customHeight="1">
      <c r="A9" s="418" t="s">
        <v>324</v>
      </c>
      <c r="B9" s="75">
        <v>5437</v>
      </c>
      <c r="C9" s="419">
        <v>5009</v>
      </c>
    </row>
    <row r="10" spans="1:3" ht="18" customHeight="1">
      <c r="A10" s="418" t="s">
        <v>325</v>
      </c>
      <c r="B10" s="75">
        <v>3955</v>
      </c>
      <c r="C10" s="419">
        <v>3406</v>
      </c>
    </row>
    <row r="11" spans="1:3" ht="18" customHeight="1">
      <c r="A11" s="418" t="s">
        <v>326</v>
      </c>
      <c r="B11" s="75">
        <v>952</v>
      </c>
      <c r="C11" s="419">
        <v>4664</v>
      </c>
    </row>
    <row r="12" spans="1:3" ht="18" customHeight="1">
      <c r="A12" s="418" t="s">
        <v>327</v>
      </c>
      <c r="B12" s="75">
        <v>913</v>
      </c>
      <c r="C12" s="419">
        <v>5670</v>
      </c>
    </row>
    <row r="13" spans="1:3" ht="18" customHeight="1">
      <c r="A13" s="418" t="s">
        <v>328</v>
      </c>
      <c r="B13" s="75"/>
      <c r="C13" s="419">
        <v>216</v>
      </c>
    </row>
    <row r="14" spans="1:3" ht="18" customHeight="1">
      <c r="A14" s="418" t="s">
        <v>329</v>
      </c>
      <c r="B14" s="75">
        <v>5147</v>
      </c>
      <c r="C14" s="419">
        <v>5155</v>
      </c>
    </row>
    <row r="15" spans="1:3" ht="18" customHeight="1">
      <c r="A15" s="418" t="s">
        <v>330</v>
      </c>
      <c r="B15" s="75">
        <v>13544</v>
      </c>
      <c r="C15" s="419">
        <v>11353</v>
      </c>
    </row>
    <row r="16" spans="1:3" ht="18" customHeight="1">
      <c r="A16" s="418" t="s">
        <v>331</v>
      </c>
      <c r="B16" s="75"/>
      <c r="C16" s="419">
        <v>32</v>
      </c>
    </row>
    <row r="17" spans="1:3" ht="18" customHeight="1">
      <c r="A17" s="418" t="s">
        <v>332</v>
      </c>
      <c r="B17" s="75"/>
      <c r="C17" s="419">
        <v>19</v>
      </c>
    </row>
    <row r="18" spans="1:3" ht="18" customHeight="1">
      <c r="A18" s="418" t="s">
        <v>333</v>
      </c>
      <c r="B18" s="75"/>
      <c r="C18" s="419">
        <v>2322</v>
      </c>
    </row>
    <row r="19" spans="1:3" ht="18" customHeight="1">
      <c r="A19" s="418" t="s">
        <v>181</v>
      </c>
      <c r="B19" s="75"/>
      <c r="C19" s="419">
        <v>4969</v>
      </c>
    </row>
    <row r="20" spans="1:3" ht="18" customHeight="1">
      <c r="A20" s="418" t="s">
        <v>334</v>
      </c>
      <c r="B20" s="75"/>
      <c r="C20" s="419"/>
    </row>
    <row r="21" spans="1:3" ht="18" customHeight="1">
      <c r="A21" s="418" t="s">
        <v>335</v>
      </c>
      <c r="B21" s="75">
        <v>150540</v>
      </c>
      <c r="C21" s="419"/>
    </row>
    <row r="22" spans="1:3" ht="18" customHeight="1">
      <c r="A22" s="418" t="s">
        <v>336</v>
      </c>
      <c r="B22" s="75">
        <v>191</v>
      </c>
      <c r="C22" s="419">
        <v>781</v>
      </c>
    </row>
    <row r="23" spans="1:3" ht="18" customHeight="1">
      <c r="A23" s="418" t="s">
        <v>337</v>
      </c>
      <c r="B23" s="75"/>
      <c r="C23" s="419">
        <v>250</v>
      </c>
    </row>
    <row r="24" spans="1:3" ht="18" customHeight="1">
      <c r="A24" s="418" t="s">
        <v>338</v>
      </c>
      <c r="B24" s="75">
        <v>3182</v>
      </c>
      <c r="C24" s="419">
        <v>3146</v>
      </c>
    </row>
    <row r="25" spans="1:3" ht="18" customHeight="1">
      <c r="A25" s="420" t="s">
        <v>339</v>
      </c>
      <c r="B25" s="75"/>
      <c r="C25" s="419"/>
    </row>
    <row r="26" spans="1:3" ht="18" customHeight="1">
      <c r="A26" s="420" t="s">
        <v>340</v>
      </c>
      <c r="B26" s="75">
        <v>63</v>
      </c>
      <c r="C26" s="419">
        <v>189</v>
      </c>
    </row>
    <row r="27" spans="1:3" ht="18" customHeight="1">
      <c r="A27" s="420" t="s">
        <v>341</v>
      </c>
      <c r="B27" s="75">
        <v>195</v>
      </c>
      <c r="C27" s="419"/>
    </row>
    <row r="28" spans="1:3" ht="18" customHeight="1">
      <c r="A28" s="420" t="s">
        <v>342</v>
      </c>
      <c r="B28" s="75"/>
      <c r="C28" s="419"/>
    </row>
    <row r="29" spans="1:3" ht="18" customHeight="1">
      <c r="A29" s="420" t="s">
        <v>343</v>
      </c>
      <c r="B29" s="75"/>
      <c r="C29" s="419">
        <v>2053</v>
      </c>
    </row>
    <row r="30" spans="1:3" ht="18" customHeight="1">
      <c r="A30" s="420" t="s">
        <v>476</v>
      </c>
      <c r="B30" s="75"/>
      <c r="C30" s="419"/>
    </row>
    <row r="31" spans="1:3" ht="18" customHeight="1">
      <c r="A31" s="420" t="s">
        <v>345</v>
      </c>
      <c r="B31" s="75"/>
      <c r="C31" s="419">
        <v>970</v>
      </c>
    </row>
    <row r="32" spans="1:3" ht="18" customHeight="1">
      <c r="A32" s="420" t="s">
        <v>344</v>
      </c>
      <c r="B32" s="75"/>
      <c r="C32" s="419">
        <v>1120</v>
      </c>
    </row>
    <row r="33" spans="1:3" ht="18" customHeight="1">
      <c r="A33" s="420" t="s">
        <v>487</v>
      </c>
      <c r="B33" s="75"/>
      <c r="C33" s="419">
        <v>343</v>
      </c>
    </row>
    <row r="34" spans="1:3" ht="18" customHeight="1">
      <c r="A34" s="420" t="s">
        <v>346</v>
      </c>
      <c r="B34" s="75">
        <v>40</v>
      </c>
      <c r="C34" s="419">
        <v>90</v>
      </c>
    </row>
    <row r="35" spans="1:3" ht="18" customHeight="1">
      <c r="A35" s="418" t="s">
        <v>273</v>
      </c>
      <c r="B35" s="75"/>
      <c r="C35" s="419">
        <v>100</v>
      </c>
    </row>
    <row r="36" spans="1:3" ht="18" customHeight="1">
      <c r="A36" s="418" t="s">
        <v>347</v>
      </c>
      <c r="B36" s="75"/>
      <c r="C36" s="419">
        <v>50</v>
      </c>
    </row>
    <row r="37" spans="1:3" ht="18" customHeight="1">
      <c r="A37" s="418" t="s">
        <v>348</v>
      </c>
      <c r="B37" s="75"/>
      <c r="C37" s="419">
        <v>200</v>
      </c>
    </row>
    <row r="38" spans="1:3" ht="18" customHeight="1">
      <c r="A38" s="418" t="s">
        <v>349</v>
      </c>
      <c r="B38" s="75">
        <v>116</v>
      </c>
      <c r="C38" s="419">
        <v>116</v>
      </c>
    </row>
    <row r="39" spans="1:3" ht="18" customHeight="1">
      <c r="A39" s="418" t="s">
        <v>350</v>
      </c>
      <c r="B39" s="75">
        <v>33</v>
      </c>
      <c r="C39" s="419">
        <v>91</v>
      </c>
    </row>
    <row r="40" spans="1:3" ht="18" customHeight="1">
      <c r="A40" s="418" t="s">
        <v>351</v>
      </c>
      <c r="B40" s="75">
        <v>3140</v>
      </c>
      <c r="C40" s="419">
        <v>5315</v>
      </c>
    </row>
    <row r="41" spans="1:3" ht="18" customHeight="1">
      <c r="A41" s="418" t="s">
        <v>352</v>
      </c>
      <c r="B41" s="75"/>
      <c r="C41" s="419"/>
    </row>
    <row r="42" spans="1:3" ht="18" customHeight="1">
      <c r="A42" s="418" t="s">
        <v>353</v>
      </c>
      <c r="B42" s="75"/>
      <c r="C42" s="419">
        <v>1763</v>
      </c>
    </row>
    <row r="43" spans="1:3" ht="18" customHeight="1">
      <c r="A43" s="418" t="s">
        <v>354</v>
      </c>
      <c r="B43" s="75"/>
      <c r="C43" s="419">
        <v>25</v>
      </c>
    </row>
    <row r="44" spans="1:3" ht="18" customHeight="1">
      <c r="A44" s="418" t="s">
        <v>355</v>
      </c>
      <c r="B44" s="75"/>
      <c r="C44" s="419"/>
    </row>
    <row r="45" spans="1:3" ht="18" customHeight="1">
      <c r="A45" s="418" t="s">
        <v>356</v>
      </c>
      <c r="B45" s="75">
        <v>10498</v>
      </c>
      <c r="C45" s="419">
        <v>12548</v>
      </c>
    </row>
    <row r="46" spans="1:3" ht="18" customHeight="1">
      <c r="A46" s="421" t="s">
        <v>357</v>
      </c>
      <c r="B46" s="75">
        <v>293</v>
      </c>
      <c r="C46" s="419">
        <v>423</v>
      </c>
    </row>
    <row r="47" spans="1:3" ht="18" customHeight="1">
      <c r="A47" s="421" t="s">
        <v>477</v>
      </c>
      <c r="B47" s="75">
        <v>2672</v>
      </c>
      <c r="C47" s="419">
        <v>3109</v>
      </c>
    </row>
    <row r="48" spans="1:3" ht="18" customHeight="1">
      <c r="A48" s="421" t="s">
        <v>488</v>
      </c>
      <c r="B48" s="147"/>
      <c r="C48" s="419">
        <v>286</v>
      </c>
    </row>
    <row r="49" spans="1:3" ht="18" customHeight="1">
      <c r="A49" s="421" t="s">
        <v>358</v>
      </c>
      <c r="B49" s="147">
        <v>212</v>
      </c>
      <c r="C49" s="419">
        <v>1760</v>
      </c>
    </row>
    <row r="50" spans="1:3" ht="18" customHeight="1">
      <c r="A50" s="421" t="s">
        <v>359</v>
      </c>
      <c r="B50" s="147">
        <v>475</v>
      </c>
      <c r="C50" s="419">
        <v>1130</v>
      </c>
    </row>
    <row r="51" spans="1:3" ht="18" customHeight="1">
      <c r="A51" s="421" t="s">
        <v>360</v>
      </c>
      <c r="B51" s="147">
        <v>700</v>
      </c>
      <c r="C51" s="419">
        <v>1176</v>
      </c>
    </row>
    <row r="52" spans="1:3" ht="18" customHeight="1">
      <c r="A52" s="421" t="s">
        <v>361</v>
      </c>
      <c r="B52" s="147">
        <v>4375</v>
      </c>
      <c r="C52" s="419">
        <v>4375</v>
      </c>
    </row>
    <row r="53" spans="1:3" ht="18" customHeight="1">
      <c r="A53" s="421" t="s">
        <v>362</v>
      </c>
      <c r="B53" s="147">
        <v>25</v>
      </c>
      <c r="C53" s="419">
        <v>2</v>
      </c>
    </row>
    <row r="54" spans="1:3" ht="18" customHeight="1">
      <c r="A54" s="421" t="s">
        <v>363</v>
      </c>
      <c r="B54" s="147">
        <v>575</v>
      </c>
      <c r="C54" s="419">
        <v>4568</v>
      </c>
    </row>
    <row r="55" spans="1:3" ht="18" customHeight="1">
      <c r="A55" s="421" t="s">
        <v>364</v>
      </c>
      <c r="B55" s="147"/>
      <c r="C55" s="419">
        <v>420</v>
      </c>
    </row>
    <row r="56" spans="1:3" ht="18" customHeight="1">
      <c r="A56" s="421" t="s">
        <v>365</v>
      </c>
      <c r="B56" s="147"/>
      <c r="C56" s="419"/>
    </row>
    <row r="57" spans="1:3" ht="18" customHeight="1">
      <c r="A57" s="421" t="s">
        <v>366</v>
      </c>
      <c r="B57" s="147"/>
      <c r="C57" s="419">
        <v>1075</v>
      </c>
    </row>
    <row r="58" spans="1:3" ht="18" customHeight="1">
      <c r="A58" s="421" t="s">
        <v>367</v>
      </c>
      <c r="B58" s="147">
        <v>12274</v>
      </c>
      <c r="C58" s="419">
        <v>330</v>
      </c>
    </row>
    <row r="59" spans="1:3" ht="18" customHeight="1">
      <c r="A59" s="421" t="s">
        <v>368</v>
      </c>
      <c r="B59" s="147">
        <v>767</v>
      </c>
      <c r="C59" s="419"/>
    </row>
    <row r="60" spans="1:3" ht="18" customHeight="1">
      <c r="A60" s="421" t="s">
        <v>474</v>
      </c>
      <c r="B60" s="147"/>
      <c r="C60" s="419">
        <v>508</v>
      </c>
    </row>
    <row r="61" spans="1:3" ht="18" customHeight="1">
      <c r="A61" s="421" t="s">
        <v>369</v>
      </c>
      <c r="B61" s="147"/>
      <c r="C61" s="419"/>
    </row>
    <row r="62" spans="1:3" ht="18" customHeight="1">
      <c r="A62" s="421" t="s">
        <v>370</v>
      </c>
      <c r="B62" s="147"/>
      <c r="C62" s="419"/>
    </row>
    <row r="63" spans="1:3" ht="18" customHeight="1">
      <c r="A63" s="421" t="s">
        <v>371</v>
      </c>
      <c r="B63" s="147"/>
      <c r="C63" s="419"/>
    </row>
    <row r="64" spans="1:3" ht="18" customHeight="1">
      <c r="A64" s="421" t="s">
        <v>372</v>
      </c>
      <c r="B64" s="147"/>
      <c r="C64" s="419">
        <v>26645</v>
      </c>
    </row>
    <row r="65" spans="1:3" ht="18" customHeight="1">
      <c r="A65" s="421" t="s">
        <v>373</v>
      </c>
      <c r="B65" s="147"/>
      <c r="C65" s="419">
        <v>2984</v>
      </c>
    </row>
    <row r="66" spans="1:3" ht="18" customHeight="1">
      <c r="A66" s="421" t="s">
        <v>374</v>
      </c>
      <c r="B66" s="147"/>
      <c r="C66" s="419"/>
    </row>
    <row r="67" spans="1:3" ht="18" customHeight="1">
      <c r="A67" s="421" t="s">
        <v>375</v>
      </c>
      <c r="B67" s="147"/>
      <c r="C67" s="419"/>
    </row>
    <row r="68" spans="1:3" ht="18" customHeight="1">
      <c r="A68" s="421" t="s">
        <v>376</v>
      </c>
      <c r="B68" s="147"/>
      <c r="C68" s="419">
        <v>400</v>
      </c>
    </row>
    <row r="69" spans="1:3" ht="18" customHeight="1">
      <c r="A69" s="421" t="s">
        <v>475</v>
      </c>
      <c r="B69" s="147">
        <v>13962</v>
      </c>
      <c r="C69" s="419">
        <v>56286</v>
      </c>
    </row>
    <row r="70" spans="1:3" ht="18" customHeight="1">
      <c r="A70" s="421" t="s">
        <v>49</v>
      </c>
      <c r="B70" s="147"/>
      <c r="C70" s="419">
        <v>26018</v>
      </c>
    </row>
    <row r="71" spans="1:3" ht="18" customHeight="1" thickBot="1">
      <c r="A71" s="421" t="s">
        <v>377</v>
      </c>
      <c r="B71" s="147"/>
      <c r="C71" s="419">
        <v>29186</v>
      </c>
    </row>
    <row r="72" spans="1:3" ht="18" customHeight="1" thickBot="1">
      <c r="A72" s="422" t="s">
        <v>101</v>
      </c>
      <c r="B72" s="182">
        <f>SUM(B3:B71)</f>
        <v>236391</v>
      </c>
      <c r="C72" s="182">
        <f>SUM(C3:C71)</f>
        <v>236391</v>
      </c>
    </row>
    <row r="73" ht="19.5" customHeight="1"/>
    <row r="74" ht="21.75" customHeight="1"/>
    <row r="75" ht="21" customHeight="1">
      <c r="A75" s="1"/>
    </row>
    <row r="76" ht="19.5" customHeight="1">
      <c r="A76" s="1"/>
    </row>
    <row r="77" ht="21" customHeight="1">
      <c r="A77" s="1"/>
    </row>
    <row r="78" ht="20.25" customHeight="1">
      <c r="A78" s="1"/>
    </row>
    <row r="79" ht="21" customHeight="1">
      <c r="A79" s="1"/>
    </row>
    <row r="80" ht="19.5" customHeight="1">
      <c r="A80" s="1"/>
    </row>
    <row r="81" ht="22.5" customHeight="1">
      <c r="A81" s="1"/>
    </row>
    <row r="82" ht="18.75" customHeight="1">
      <c r="A82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bevételeinek,               8. sz. melléklet
kiadásainak 2012. évi előirányzata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E11" sqref="E11"/>
    </sheetView>
  </sheetViews>
  <sheetFormatPr defaultColWidth="9.00390625" defaultRowHeight="12.75"/>
  <cols>
    <col min="1" max="1" width="6.875" style="4" customWidth="1"/>
    <col min="2" max="2" width="37.625" style="3" customWidth="1"/>
    <col min="3" max="8" width="12.875" style="3" customWidth="1"/>
    <col min="9" max="9" width="13.875" style="3" customWidth="1"/>
    <col min="10" max="16384" width="9.375" style="3" customWidth="1"/>
  </cols>
  <sheetData>
    <row r="1" ht="14.25" thickBot="1">
      <c r="I1" s="39" t="s">
        <v>93</v>
      </c>
    </row>
    <row r="2" spans="1:9" s="487" customFormat="1" ht="26.25" customHeight="1">
      <c r="A2" s="615" t="s">
        <v>425</v>
      </c>
      <c r="B2" s="610" t="s">
        <v>446</v>
      </c>
      <c r="C2" s="617" t="s">
        <v>447</v>
      </c>
      <c r="D2" s="617" t="s">
        <v>448</v>
      </c>
      <c r="E2" s="612" t="s">
        <v>449</v>
      </c>
      <c r="F2" s="613"/>
      <c r="G2" s="613"/>
      <c r="H2" s="614"/>
      <c r="I2" s="610" t="s">
        <v>450</v>
      </c>
    </row>
    <row r="3" spans="1:9" s="491" customFormat="1" ht="32.25" customHeight="1" thickBot="1">
      <c r="A3" s="616"/>
      <c r="B3" s="611"/>
      <c r="C3" s="611"/>
      <c r="D3" s="618"/>
      <c r="E3" s="528" t="s">
        <v>430</v>
      </c>
      <c r="F3" s="529" t="s">
        <v>431</v>
      </c>
      <c r="G3" s="529" t="s">
        <v>451</v>
      </c>
      <c r="H3" s="530" t="s">
        <v>452</v>
      </c>
      <c r="I3" s="611"/>
    </row>
    <row r="4" spans="1:9" s="496" customFormat="1" ht="18" customHeight="1" thickBot="1">
      <c r="A4" s="531">
        <v>1</v>
      </c>
      <c r="B4" s="532">
        <v>2</v>
      </c>
      <c r="C4" s="533">
        <v>3</v>
      </c>
      <c r="D4" s="532">
        <v>4</v>
      </c>
      <c r="E4" s="531">
        <v>5</v>
      </c>
      <c r="F4" s="533">
        <v>6</v>
      </c>
      <c r="G4" s="533">
        <v>7</v>
      </c>
      <c r="H4" s="534">
        <v>8</v>
      </c>
      <c r="I4" s="535" t="s">
        <v>453</v>
      </c>
    </row>
    <row r="5" spans="1:9" ht="33.75" customHeight="1" thickBot="1">
      <c r="A5" s="16" t="s">
        <v>2</v>
      </c>
      <c r="B5" s="498" t="s">
        <v>454</v>
      </c>
      <c r="C5" s="536"/>
      <c r="D5" s="537">
        <f>SUM(D6:D7)</f>
        <v>0</v>
      </c>
      <c r="E5" s="538">
        <f>SUM(E6:E7)</f>
        <v>4535</v>
      </c>
      <c r="F5" s="539">
        <f>SUM(F6:F7)</f>
        <v>0</v>
      </c>
      <c r="G5" s="539">
        <f>SUM(G6:G7)</f>
        <v>0</v>
      </c>
      <c r="H5" s="540">
        <f>SUM(H6:H7)</f>
        <v>0</v>
      </c>
      <c r="I5" s="541">
        <f>SUM(D5:H5)</f>
        <v>4535</v>
      </c>
    </row>
    <row r="6" spans="1:9" ht="21" customHeight="1">
      <c r="A6" s="542" t="s">
        <v>4</v>
      </c>
      <c r="B6" s="503" t="s">
        <v>455</v>
      </c>
      <c r="C6" s="505">
        <v>2012</v>
      </c>
      <c r="D6" s="543"/>
      <c r="E6" s="506">
        <v>4500</v>
      </c>
      <c r="F6" s="71"/>
      <c r="G6" s="71"/>
      <c r="H6" s="72"/>
      <c r="I6" s="544">
        <f>SUM(D6:H6)</f>
        <v>4500</v>
      </c>
    </row>
    <row r="7" spans="1:9" ht="21" customHeight="1" thickBot="1">
      <c r="A7" s="542" t="s">
        <v>6</v>
      </c>
      <c r="B7" s="503" t="s">
        <v>456</v>
      </c>
      <c r="C7" s="505">
        <v>2012</v>
      </c>
      <c r="D7" s="543"/>
      <c r="E7" s="506">
        <v>35</v>
      </c>
      <c r="F7" s="71"/>
      <c r="G7" s="71"/>
      <c r="H7" s="72"/>
      <c r="I7" s="544">
        <f>SUM(D7:H7)</f>
        <v>35</v>
      </c>
    </row>
    <row r="8" spans="1:9" ht="36" customHeight="1" thickBot="1">
      <c r="A8" s="16" t="s">
        <v>7</v>
      </c>
      <c r="B8" s="545" t="s">
        <v>457</v>
      </c>
      <c r="C8" s="536"/>
      <c r="D8" s="537">
        <f aca="true" t="shared" si="0" ref="D8:I8">SUM(D9:D12)</f>
        <v>20683</v>
      </c>
      <c r="E8" s="537">
        <f t="shared" si="0"/>
        <v>52775</v>
      </c>
      <c r="F8" s="537">
        <f t="shared" si="0"/>
        <v>0</v>
      </c>
      <c r="G8" s="537">
        <f t="shared" si="0"/>
        <v>0</v>
      </c>
      <c r="H8" s="537">
        <f t="shared" si="0"/>
        <v>0</v>
      </c>
      <c r="I8" s="537">
        <f t="shared" si="0"/>
        <v>73458</v>
      </c>
    </row>
    <row r="9" spans="1:9" ht="21" customHeight="1">
      <c r="A9" s="542" t="s">
        <v>8</v>
      </c>
      <c r="B9" s="503" t="s">
        <v>458</v>
      </c>
      <c r="C9" s="505">
        <v>2006</v>
      </c>
      <c r="D9" s="543">
        <v>11607</v>
      </c>
      <c r="E9" s="506">
        <v>50893</v>
      </c>
      <c r="F9" s="71"/>
      <c r="G9" s="71"/>
      <c r="H9" s="72"/>
      <c r="I9" s="544">
        <f aca="true" t="shared" si="1" ref="I9:I17">SUM(D9:H9)</f>
        <v>62500</v>
      </c>
    </row>
    <row r="10" spans="1:9" ht="21" customHeight="1">
      <c r="A10" s="542" t="s">
        <v>9</v>
      </c>
      <c r="B10" s="546" t="s">
        <v>459</v>
      </c>
      <c r="C10" s="505">
        <v>2006</v>
      </c>
      <c r="D10" s="543">
        <v>9076</v>
      </c>
      <c r="E10" s="506">
        <v>1882</v>
      </c>
      <c r="F10" s="71"/>
      <c r="G10" s="71"/>
      <c r="H10" s="72"/>
      <c r="I10" s="544">
        <f t="shared" si="1"/>
        <v>10958</v>
      </c>
    </row>
    <row r="11" spans="1:9" ht="21" customHeight="1">
      <c r="A11" s="542" t="s">
        <v>10</v>
      </c>
      <c r="B11" s="503" t="s">
        <v>460</v>
      </c>
      <c r="C11" s="505">
        <v>2012</v>
      </c>
      <c r="D11" s="543"/>
      <c r="E11" s="506"/>
      <c r="F11" s="71"/>
      <c r="G11" s="71"/>
      <c r="H11" s="72"/>
      <c r="I11" s="544">
        <f t="shared" si="1"/>
        <v>0</v>
      </c>
    </row>
    <row r="12" spans="1:9" ht="18" customHeight="1" thickBot="1">
      <c r="A12" s="542" t="s">
        <v>11</v>
      </c>
      <c r="B12" s="503" t="s">
        <v>461</v>
      </c>
      <c r="C12" s="505">
        <v>2012</v>
      </c>
      <c r="D12" s="543"/>
      <c r="E12" s="506"/>
      <c r="F12" s="71"/>
      <c r="G12" s="71"/>
      <c r="H12" s="72"/>
      <c r="I12" s="544">
        <f t="shared" si="1"/>
        <v>0</v>
      </c>
    </row>
    <row r="13" spans="1:9" ht="21" customHeight="1" thickBot="1">
      <c r="A13" s="16" t="s">
        <v>12</v>
      </c>
      <c r="B13" s="545" t="s">
        <v>462</v>
      </c>
      <c r="C13" s="536"/>
      <c r="D13" s="537">
        <f>SUM(D14:D14)</f>
        <v>0</v>
      </c>
      <c r="E13" s="538">
        <f>SUM(E14:E14)</f>
        <v>0</v>
      </c>
      <c r="F13" s="539">
        <f>SUM(F14:F14)</f>
        <v>0</v>
      </c>
      <c r="G13" s="539">
        <f>SUM(G14:G14)</f>
        <v>0</v>
      </c>
      <c r="H13" s="540">
        <f>SUM(H14:H14)</f>
        <v>0</v>
      </c>
      <c r="I13" s="541">
        <f t="shared" si="1"/>
        <v>0</v>
      </c>
    </row>
    <row r="14" spans="1:9" ht="21" customHeight="1" thickBot="1">
      <c r="A14" s="542" t="s">
        <v>13</v>
      </c>
      <c r="B14" s="503" t="s">
        <v>435</v>
      </c>
      <c r="C14" s="505"/>
      <c r="D14" s="543"/>
      <c r="E14" s="506"/>
      <c r="F14" s="71"/>
      <c r="G14" s="71"/>
      <c r="H14" s="72"/>
      <c r="I14" s="544">
        <f t="shared" si="1"/>
        <v>0</v>
      </c>
    </row>
    <row r="15" spans="1:9" ht="21" customHeight="1" thickBot="1">
      <c r="A15" s="16" t="s">
        <v>14</v>
      </c>
      <c r="B15" s="545" t="s">
        <v>463</v>
      </c>
      <c r="C15" s="536"/>
      <c r="D15" s="537">
        <f>SUM(D16:D16)</f>
        <v>0</v>
      </c>
      <c r="E15" s="538">
        <f>SUM(E16:E16)</f>
        <v>0</v>
      </c>
      <c r="F15" s="539">
        <f>SUM(F16:F16)</f>
        <v>0</v>
      </c>
      <c r="G15" s="539">
        <f>SUM(G16:G16)</f>
        <v>0</v>
      </c>
      <c r="H15" s="540">
        <f>SUM(H16:H16)</f>
        <v>0</v>
      </c>
      <c r="I15" s="541">
        <f t="shared" si="1"/>
        <v>0</v>
      </c>
    </row>
    <row r="16" spans="1:9" ht="21" customHeight="1" thickBot="1">
      <c r="A16" s="542" t="s">
        <v>15</v>
      </c>
      <c r="B16" s="503"/>
      <c r="C16" s="505"/>
      <c r="D16" s="543"/>
      <c r="E16" s="506"/>
      <c r="F16" s="71"/>
      <c r="G16" s="71"/>
      <c r="H16" s="72"/>
      <c r="I16" s="544">
        <f t="shared" si="1"/>
        <v>0</v>
      </c>
    </row>
    <row r="17" spans="1:9" ht="21" customHeight="1" thickBot="1">
      <c r="A17" s="16" t="s">
        <v>16</v>
      </c>
      <c r="B17" s="498" t="s">
        <v>464</v>
      </c>
      <c r="C17" s="547"/>
      <c r="D17" s="537">
        <f>D5+D8+D13+D15</f>
        <v>20683</v>
      </c>
      <c r="E17" s="538">
        <f>E5+E8+E13+E15</f>
        <v>57310</v>
      </c>
      <c r="F17" s="539">
        <f>F5+F8+F13+F15</f>
        <v>0</v>
      </c>
      <c r="G17" s="539">
        <f>G5+G8+G13+G15</f>
        <v>0</v>
      </c>
      <c r="H17" s="540">
        <f>H5+H8+H13+H15</f>
        <v>0</v>
      </c>
      <c r="I17" s="541">
        <f t="shared" si="1"/>
        <v>77993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C12"/>
  <sheetViews>
    <sheetView workbookViewId="0" topLeftCell="A1">
      <selection activeCell="A7" sqref="A7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3" customFormat="1" ht="24" customHeight="1" thickBot="1">
      <c r="A4" s="409"/>
      <c r="B4" s="609" t="s">
        <v>93</v>
      </c>
      <c r="C4" s="609"/>
    </row>
    <row r="5" spans="1:3" s="8" customFormat="1" ht="22.5" customHeight="1" thickBot="1">
      <c r="A5" s="410" t="s">
        <v>388</v>
      </c>
      <c r="B5" s="436" t="s">
        <v>423</v>
      </c>
      <c r="C5" s="424" t="s">
        <v>424</v>
      </c>
    </row>
    <row r="6" spans="1:3" ht="34.5" customHeight="1">
      <c r="A6" s="416" t="s">
        <v>489</v>
      </c>
      <c r="B6" s="144">
        <v>4375</v>
      </c>
      <c r="C6" s="417">
        <v>4375</v>
      </c>
    </row>
    <row r="7" spans="1:3" ht="30" customHeight="1">
      <c r="A7" s="418" t="s">
        <v>484</v>
      </c>
      <c r="B7" s="75">
        <v>195</v>
      </c>
      <c r="C7" s="419"/>
    </row>
    <row r="8" spans="1:3" ht="26.25" customHeight="1">
      <c r="A8" s="420"/>
      <c r="B8" s="75"/>
      <c r="C8" s="419"/>
    </row>
    <row r="9" spans="1:3" ht="26.25" customHeight="1">
      <c r="A9" s="420"/>
      <c r="B9" s="75"/>
      <c r="C9" s="419"/>
    </row>
    <row r="10" spans="1:3" ht="31.5" customHeight="1">
      <c r="A10" s="420"/>
      <c r="B10" s="75"/>
      <c r="C10" s="419"/>
    </row>
    <row r="11" spans="1:3" ht="18" customHeight="1" thickBot="1">
      <c r="A11" s="418"/>
      <c r="B11" s="75"/>
      <c r="C11" s="419"/>
    </row>
    <row r="12" spans="1:3" ht="25.5" customHeight="1" thickBot="1">
      <c r="A12" s="422" t="s">
        <v>101</v>
      </c>
      <c r="B12" s="182">
        <f>SUM(B6:B11)</f>
        <v>4570</v>
      </c>
      <c r="C12" s="437">
        <f>SUM(C6:C11)</f>
        <v>4375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6.875" style="4" customWidth="1"/>
    <col min="2" max="2" width="43.50390625" style="3" customWidth="1"/>
    <col min="3" max="4" width="12.875" style="3" customWidth="1"/>
    <col min="5" max="5" width="14.625" style="3" customWidth="1"/>
    <col min="6" max="6" width="13.50390625" style="3" customWidth="1"/>
    <col min="7" max="7" width="13.875" style="3" customWidth="1"/>
    <col min="8" max="8" width="15.375" style="3" customWidth="1"/>
    <col min="9" max="16384" width="9.375" style="3" customWidth="1"/>
  </cols>
  <sheetData>
    <row r="1" ht="14.25" thickBot="1">
      <c r="H1" s="39" t="s">
        <v>93</v>
      </c>
    </row>
    <row r="2" spans="1:8" s="487" customFormat="1" ht="26.25" customHeight="1">
      <c r="A2" s="619" t="s">
        <v>425</v>
      </c>
      <c r="B2" s="621" t="s">
        <v>426</v>
      </c>
      <c r="C2" s="619" t="s">
        <v>427</v>
      </c>
      <c r="D2" s="619" t="s">
        <v>428</v>
      </c>
      <c r="E2" s="484" t="s">
        <v>429</v>
      </c>
      <c r="F2" s="485"/>
      <c r="G2" s="485"/>
      <c r="H2" s="486"/>
    </row>
    <row r="3" spans="1:8" s="491" customFormat="1" ht="32.25" customHeight="1" thickBot="1">
      <c r="A3" s="620"/>
      <c r="B3" s="622"/>
      <c r="C3" s="622"/>
      <c r="D3" s="620"/>
      <c r="E3" s="488" t="s">
        <v>430</v>
      </c>
      <c r="F3" s="489" t="s">
        <v>431</v>
      </c>
      <c r="G3" s="489" t="s">
        <v>431</v>
      </c>
      <c r="H3" s="490" t="s">
        <v>432</v>
      </c>
    </row>
    <row r="4" spans="1:8" s="496" customFormat="1" ht="18" customHeight="1" thickBot="1">
      <c r="A4" s="492">
        <v>1</v>
      </c>
      <c r="B4" s="493">
        <v>2</v>
      </c>
      <c r="C4" s="493">
        <v>3</v>
      </c>
      <c r="D4" s="494">
        <v>4</v>
      </c>
      <c r="E4" s="492">
        <v>5</v>
      </c>
      <c r="F4" s="494">
        <v>6</v>
      </c>
      <c r="G4" s="494">
        <v>7</v>
      </c>
      <c r="H4" s="495">
        <v>8</v>
      </c>
    </row>
    <row r="5" spans="1:8" ht="18" customHeight="1" thickBot="1">
      <c r="A5" s="497" t="s">
        <v>2</v>
      </c>
      <c r="B5" s="498" t="s">
        <v>433</v>
      </c>
      <c r="C5" s="499"/>
      <c r="D5" s="500"/>
      <c r="E5" s="501">
        <f>SUM(E6:E9)</f>
        <v>0</v>
      </c>
      <c r="F5" s="79">
        <f>SUM(F6:F9)</f>
        <v>0</v>
      </c>
      <c r="G5" s="79">
        <f>SUM(G6:G9)</f>
        <v>0</v>
      </c>
      <c r="H5" s="437">
        <f>SUM(H6:H9)</f>
        <v>0</v>
      </c>
    </row>
    <row r="6" spans="1:8" ht="18" customHeight="1">
      <c r="A6" s="502" t="s">
        <v>4</v>
      </c>
      <c r="B6" s="503" t="s">
        <v>434</v>
      </c>
      <c r="C6" s="504"/>
      <c r="D6" s="505"/>
      <c r="E6" s="506"/>
      <c r="F6" s="71"/>
      <c r="G6" s="71"/>
      <c r="H6" s="72"/>
    </row>
    <row r="7" spans="1:8" ht="18" customHeight="1">
      <c r="A7" s="502" t="s">
        <v>6</v>
      </c>
      <c r="B7" s="503" t="s">
        <v>435</v>
      </c>
      <c r="C7" s="504"/>
      <c r="D7" s="505"/>
      <c r="E7" s="506"/>
      <c r="F7" s="71"/>
      <c r="G7" s="71"/>
      <c r="H7" s="72"/>
    </row>
    <row r="8" spans="1:8" ht="18" customHeight="1">
      <c r="A8" s="502" t="s">
        <v>7</v>
      </c>
      <c r="B8" s="503" t="s">
        <v>435</v>
      </c>
      <c r="C8" s="504"/>
      <c r="D8" s="505"/>
      <c r="E8" s="506"/>
      <c r="F8" s="71"/>
      <c r="G8" s="71"/>
      <c r="H8" s="72"/>
    </row>
    <row r="9" spans="1:8" ht="18" customHeight="1" thickBot="1">
      <c r="A9" s="502" t="s">
        <v>8</v>
      </c>
      <c r="B9" s="503" t="s">
        <v>435</v>
      </c>
      <c r="C9" s="504"/>
      <c r="D9" s="505"/>
      <c r="E9" s="506"/>
      <c r="F9" s="71"/>
      <c r="G9" s="71"/>
      <c r="H9" s="72"/>
    </row>
    <row r="10" spans="1:8" ht="18" customHeight="1" thickBot="1">
      <c r="A10" s="497" t="s">
        <v>9</v>
      </c>
      <c r="B10" s="498" t="s">
        <v>436</v>
      </c>
      <c r="C10" s="499"/>
      <c r="D10" s="500"/>
      <c r="E10" s="501">
        <f>SUM(E11:E14)</f>
        <v>50593</v>
      </c>
      <c r="F10" s="404">
        <f>SUM(F11:F14)</f>
        <v>0</v>
      </c>
      <c r="G10" s="404">
        <f>SUM(G11:G14)</f>
        <v>0</v>
      </c>
      <c r="H10" s="406">
        <f>SUM(H11:H14)</f>
        <v>0</v>
      </c>
    </row>
    <row r="11" spans="1:8" ht="18" customHeight="1">
      <c r="A11" s="502" t="s">
        <v>10</v>
      </c>
      <c r="B11" s="503" t="s">
        <v>437</v>
      </c>
      <c r="C11" s="504">
        <v>2006</v>
      </c>
      <c r="D11" s="505">
        <v>2026</v>
      </c>
      <c r="E11" s="506">
        <v>50593</v>
      </c>
      <c r="F11" s="71"/>
      <c r="G11" s="71"/>
      <c r="H11" s="72"/>
    </row>
    <row r="12" spans="1:8" ht="18" customHeight="1">
      <c r="A12" s="502" t="s">
        <v>11</v>
      </c>
      <c r="B12" s="503" t="s">
        <v>438</v>
      </c>
      <c r="C12" s="504"/>
      <c r="D12" s="505"/>
      <c r="E12" s="506"/>
      <c r="F12" s="71"/>
      <c r="G12" s="71"/>
      <c r="H12" s="72"/>
    </row>
    <row r="13" spans="1:8" ht="18" customHeight="1">
      <c r="A13" s="502" t="s">
        <v>12</v>
      </c>
      <c r="B13" s="503" t="s">
        <v>435</v>
      </c>
      <c r="C13" s="504"/>
      <c r="D13" s="505"/>
      <c r="E13" s="506"/>
      <c r="F13" s="71"/>
      <c r="G13" s="71"/>
      <c r="H13" s="72"/>
    </row>
    <row r="14" spans="1:8" ht="18" customHeight="1" thickBot="1">
      <c r="A14" s="502" t="s">
        <v>13</v>
      </c>
      <c r="B14" s="503" t="s">
        <v>435</v>
      </c>
      <c r="C14" s="504"/>
      <c r="D14" s="505"/>
      <c r="E14" s="506"/>
      <c r="F14" s="71"/>
      <c r="G14" s="71"/>
      <c r="H14" s="72"/>
    </row>
    <row r="15" spans="1:8" ht="18" customHeight="1" thickBot="1">
      <c r="A15" s="497" t="s">
        <v>14</v>
      </c>
      <c r="B15" s="498" t="s">
        <v>439</v>
      </c>
      <c r="C15" s="499"/>
      <c r="D15" s="500"/>
      <c r="E15" s="507">
        <f>E5+E10</f>
        <v>50593</v>
      </c>
      <c r="F15" s="79">
        <f>F5+F10</f>
        <v>0</v>
      </c>
      <c r="G15" s="79">
        <f>G5+G10</f>
        <v>0</v>
      </c>
      <c r="H15" s="437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8.375" style="7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409"/>
      <c r="B1" s="623" t="s">
        <v>93</v>
      </c>
      <c r="C1" s="623"/>
      <c r="D1" s="623"/>
    </row>
    <row r="2" spans="1:4" s="8" customFormat="1" ht="51.75" thickBot="1">
      <c r="A2" s="410" t="s">
        <v>378</v>
      </c>
      <c r="B2" s="423" t="s">
        <v>379</v>
      </c>
      <c r="C2" s="423" t="s">
        <v>140</v>
      </c>
      <c r="D2" s="424" t="s">
        <v>185</v>
      </c>
    </row>
    <row r="3" spans="1:4" ht="18" customHeight="1">
      <c r="A3" s="425" t="s">
        <v>174</v>
      </c>
      <c r="B3" s="144"/>
      <c r="C3" s="426"/>
      <c r="D3" s="427"/>
    </row>
    <row r="4" spans="1:4" ht="18" customHeight="1">
      <c r="A4" s="418" t="s">
        <v>380</v>
      </c>
      <c r="B4" s="428">
        <v>218</v>
      </c>
      <c r="C4" s="429">
        <v>218</v>
      </c>
      <c r="D4" s="430"/>
    </row>
    <row r="5" spans="1:4" ht="18" customHeight="1">
      <c r="A5" s="418" t="s">
        <v>465</v>
      </c>
      <c r="B5" s="428">
        <v>2984</v>
      </c>
      <c r="C5" s="429">
        <v>2984</v>
      </c>
      <c r="D5" s="430"/>
    </row>
    <row r="6" spans="1:4" ht="18" customHeight="1">
      <c r="A6" s="418" t="s">
        <v>466</v>
      </c>
      <c r="B6" s="428">
        <v>21738</v>
      </c>
      <c r="C6" s="429">
        <v>21738</v>
      </c>
      <c r="D6" s="430"/>
    </row>
    <row r="7" spans="1:4" ht="18" customHeight="1">
      <c r="A7" s="418" t="s">
        <v>485</v>
      </c>
      <c r="B7" s="428"/>
      <c r="C7" s="429">
        <v>4907</v>
      </c>
      <c r="D7" s="430"/>
    </row>
    <row r="8" spans="1:4" ht="18" customHeight="1">
      <c r="A8" s="418" t="s">
        <v>467</v>
      </c>
      <c r="B8" s="428">
        <v>216</v>
      </c>
      <c r="C8" s="429">
        <v>216</v>
      </c>
      <c r="D8" s="430"/>
    </row>
    <row r="9" spans="1:4" ht="18" customHeight="1">
      <c r="A9" s="418" t="s">
        <v>381</v>
      </c>
      <c r="B9" s="428">
        <v>948</v>
      </c>
      <c r="C9" s="429">
        <v>1238</v>
      </c>
      <c r="D9" s="430"/>
    </row>
    <row r="10" spans="1:4" ht="18" customHeight="1">
      <c r="A10" s="418" t="s">
        <v>468</v>
      </c>
      <c r="B10" s="428">
        <v>251</v>
      </c>
      <c r="C10" s="429">
        <v>251</v>
      </c>
      <c r="D10" s="430"/>
    </row>
    <row r="11" spans="1:4" ht="26.25" customHeight="1">
      <c r="A11" s="418" t="s">
        <v>472</v>
      </c>
      <c r="B11" s="428">
        <v>400</v>
      </c>
      <c r="C11" s="429">
        <v>400</v>
      </c>
      <c r="D11" s="430"/>
    </row>
    <row r="12" spans="1:4" ht="18" customHeight="1">
      <c r="A12" s="418" t="s">
        <v>382</v>
      </c>
      <c r="B12" s="428">
        <v>250</v>
      </c>
      <c r="C12" s="429">
        <v>250</v>
      </c>
      <c r="D12" s="430"/>
    </row>
    <row r="13" spans="1:4" ht="18" customHeight="1">
      <c r="A13" s="418" t="s">
        <v>383</v>
      </c>
      <c r="B13" s="428">
        <v>30</v>
      </c>
      <c r="C13" s="429">
        <v>30</v>
      </c>
      <c r="D13" s="430"/>
    </row>
    <row r="14" spans="1:4" ht="18" customHeight="1">
      <c r="A14" s="418" t="s">
        <v>384</v>
      </c>
      <c r="B14" s="428">
        <v>200</v>
      </c>
      <c r="C14" s="429">
        <v>200</v>
      </c>
      <c r="D14" s="430"/>
    </row>
    <row r="15" spans="1:4" ht="18" customHeight="1">
      <c r="A15" s="418" t="s">
        <v>469</v>
      </c>
      <c r="B15" s="428">
        <v>350</v>
      </c>
      <c r="C15" s="429">
        <v>350</v>
      </c>
      <c r="D15" s="430"/>
    </row>
    <row r="16" spans="1:4" ht="18" customHeight="1">
      <c r="A16" s="418" t="s">
        <v>471</v>
      </c>
      <c r="B16" s="428"/>
      <c r="C16" s="429">
        <v>596</v>
      </c>
      <c r="D16" s="430"/>
    </row>
    <row r="17" spans="1:4" ht="18" customHeight="1">
      <c r="A17" s="420" t="s">
        <v>470</v>
      </c>
      <c r="B17" s="428">
        <v>219</v>
      </c>
      <c r="C17" s="429">
        <v>219</v>
      </c>
      <c r="D17" s="430"/>
    </row>
    <row r="18" spans="1:4" ht="18" customHeight="1">
      <c r="A18" s="431" t="s">
        <v>385</v>
      </c>
      <c r="B18" s="428"/>
      <c r="C18" s="429"/>
      <c r="D18" s="430"/>
    </row>
    <row r="19" spans="1:4" ht="18" customHeight="1">
      <c r="A19" s="420" t="s">
        <v>386</v>
      </c>
      <c r="B19" s="428">
        <v>1700</v>
      </c>
      <c r="C19" s="429">
        <v>1700</v>
      </c>
      <c r="D19" s="430"/>
    </row>
    <row r="20" spans="1:4" ht="18" customHeight="1">
      <c r="A20" s="420" t="s">
        <v>387</v>
      </c>
      <c r="B20" s="428">
        <v>10498</v>
      </c>
      <c r="C20" s="429">
        <v>10498</v>
      </c>
      <c r="D20" s="430"/>
    </row>
    <row r="21" spans="1:4" ht="18" customHeight="1">
      <c r="A21" s="420"/>
      <c r="B21" s="75"/>
      <c r="C21" s="432"/>
      <c r="D21" s="430"/>
    </row>
    <row r="22" spans="1:4" ht="18" customHeight="1">
      <c r="A22" s="420"/>
      <c r="B22" s="75"/>
      <c r="C22" s="432"/>
      <c r="D22" s="430"/>
    </row>
    <row r="23" spans="1:4" ht="18" customHeight="1">
      <c r="A23" s="420"/>
      <c r="B23" s="75"/>
      <c r="C23" s="432"/>
      <c r="D23" s="430"/>
    </row>
    <row r="24" spans="1:4" ht="18" customHeight="1">
      <c r="A24" s="420"/>
      <c r="B24" s="75"/>
      <c r="C24" s="432"/>
      <c r="D24" s="430"/>
    </row>
    <row r="25" spans="1:4" ht="18" customHeight="1">
      <c r="A25" s="420"/>
      <c r="B25" s="75"/>
      <c r="C25" s="432"/>
      <c r="D25" s="430"/>
    </row>
    <row r="26" spans="1:4" ht="18" customHeight="1">
      <c r="A26" s="420"/>
      <c r="B26" s="75"/>
      <c r="C26" s="432"/>
      <c r="D26" s="430"/>
    </row>
    <row r="27" spans="1:4" ht="18" customHeight="1">
      <c r="A27" s="418"/>
      <c r="B27" s="75"/>
      <c r="C27" s="432"/>
      <c r="D27" s="430"/>
    </row>
    <row r="28" spans="1:4" ht="18" customHeight="1">
      <c r="A28" s="418"/>
      <c r="B28" s="75"/>
      <c r="C28" s="432"/>
      <c r="D28" s="430"/>
    </row>
    <row r="29" spans="1:4" ht="18" customHeight="1">
      <c r="A29" s="421"/>
      <c r="B29" s="75"/>
      <c r="C29" s="432"/>
      <c r="D29" s="430"/>
    </row>
    <row r="30" spans="1:4" ht="18" customHeight="1" thickBot="1">
      <c r="A30" s="433"/>
      <c r="B30" s="147"/>
      <c r="C30" s="432"/>
      <c r="D30" s="434"/>
    </row>
    <row r="31" spans="1:4" ht="18" customHeight="1" thickBot="1">
      <c r="A31" s="422" t="s">
        <v>101</v>
      </c>
      <c r="B31" s="182">
        <f>SUM(B3:B30)</f>
        <v>40002</v>
      </c>
      <c r="C31" s="182">
        <f>SUM(C3:C30)</f>
        <v>45795</v>
      </c>
      <c r="D31" s="435"/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dőlt"8.számú melléklet&amp;"Times New Roman CE,Dőlt"&amp;12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0" sqref="D10"/>
    </sheetView>
  </sheetViews>
  <sheetFormatPr defaultColWidth="9.00390625" defaultRowHeight="12.75"/>
  <cols>
    <col min="1" max="1" width="6.50390625" style="52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510" customFormat="1" ht="15.75" thickBot="1">
      <c r="A1" s="509"/>
      <c r="D1" s="511" t="s">
        <v>93</v>
      </c>
    </row>
    <row r="2" spans="1:4" s="512" customFormat="1" ht="48" customHeight="1" thickBot="1">
      <c r="A2" s="410" t="s">
        <v>0</v>
      </c>
      <c r="B2" s="423" t="s">
        <v>1</v>
      </c>
      <c r="C2" s="423" t="s">
        <v>440</v>
      </c>
      <c r="D2" s="424" t="s">
        <v>441</v>
      </c>
    </row>
    <row r="3" spans="1:4" s="512" customFormat="1" ht="18" customHeight="1" thickBot="1">
      <c r="A3" s="513">
        <v>1</v>
      </c>
      <c r="B3" s="514">
        <v>2</v>
      </c>
      <c r="C3" s="514">
        <v>3</v>
      </c>
      <c r="D3" s="212">
        <v>4</v>
      </c>
    </row>
    <row r="4" spans="1:4" ht="18" customHeight="1">
      <c r="A4" s="515" t="s">
        <v>2</v>
      </c>
      <c r="B4" s="516" t="s">
        <v>442</v>
      </c>
      <c r="C4" s="69">
        <v>9749</v>
      </c>
      <c r="D4" s="508">
        <v>649</v>
      </c>
    </row>
    <row r="5" spans="1:4" ht="18" customHeight="1">
      <c r="A5" s="517" t="s">
        <v>4</v>
      </c>
      <c r="B5" s="518" t="s">
        <v>443</v>
      </c>
      <c r="C5" s="71">
        <v>611</v>
      </c>
      <c r="D5" s="72">
        <v>61</v>
      </c>
    </row>
    <row r="6" spans="1:4" ht="18" customHeight="1">
      <c r="A6" s="517" t="s">
        <v>6</v>
      </c>
      <c r="B6" s="518" t="s">
        <v>444</v>
      </c>
      <c r="C6" s="71">
        <v>189</v>
      </c>
      <c r="D6" s="72">
        <v>63</v>
      </c>
    </row>
    <row r="7" spans="1:4" ht="18" customHeight="1">
      <c r="A7" s="517" t="s">
        <v>8</v>
      </c>
      <c r="B7" s="518" t="s">
        <v>445</v>
      </c>
      <c r="C7" s="71">
        <v>500</v>
      </c>
      <c r="D7" s="72">
        <v>50</v>
      </c>
    </row>
    <row r="8" spans="1:4" ht="18" customHeight="1">
      <c r="A8" s="517" t="s">
        <v>10</v>
      </c>
      <c r="B8" s="518"/>
      <c r="C8" s="71"/>
      <c r="D8" s="72"/>
    </row>
    <row r="9" spans="1:4" ht="18" customHeight="1">
      <c r="A9" s="517" t="s">
        <v>11</v>
      </c>
      <c r="B9" s="518"/>
      <c r="C9" s="71"/>
      <c r="D9" s="72"/>
    </row>
    <row r="10" spans="1:4" ht="18" customHeight="1">
      <c r="A10" s="517" t="s">
        <v>13</v>
      </c>
      <c r="B10" s="518"/>
      <c r="C10" s="71"/>
      <c r="D10" s="72"/>
    </row>
    <row r="11" spans="1:4" ht="18" customHeight="1">
      <c r="A11" s="517" t="s">
        <v>14</v>
      </c>
      <c r="B11" s="518"/>
      <c r="C11" s="71"/>
      <c r="D11" s="72"/>
    </row>
    <row r="12" spans="1:4" ht="18" customHeight="1">
      <c r="A12" s="517" t="s">
        <v>15</v>
      </c>
      <c r="B12" s="518"/>
      <c r="C12" s="71"/>
      <c r="D12" s="72"/>
    </row>
    <row r="13" spans="1:4" ht="18" customHeight="1">
      <c r="A13" s="517" t="s">
        <v>16</v>
      </c>
      <c r="B13" s="518"/>
      <c r="C13" s="71"/>
      <c r="D13" s="72"/>
    </row>
    <row r="14" spans="1:4" ht="18" customHeight="1">
      <c r="A14" s="517" t="s">
        <v>17</v>
      </c>
      <c r="B14" s="518"/>
      <c r="C14" s="71"/>
      <c r="D14" s="72"/>
    </row>
    <row r="15" spans="1:4" ht="18" customHeight="1">
      <c r="A15" s="517" t="s">
        <v>18</v>
      </c>
      <c r="B15" s="518"/>
      <c r="C15" s="71"/>
      <c r="D15" s="72"/>
    </row>
    <row r="16" spans="1:4" ht="18" customHeight="1">
      <c r="A16" s="517" t="s">
        <v>19</v>
      </c>
      <c r="B16" s="518"/>
      <c r="C16" s="71"/>
      <c r="D16" s="72"/>
    </row>
    <row r="17" spans="1:4" ht="18" customHeight="1">
      <c r="A17" s="517" t="s">
        <v>20</v>
      </c>
      <c r="B17" s="518"/>
      <c r="C17" s="71"/>
      <c r="D17" s="72"/>
    </row>
    <row r="18" spans="1:4" ht="18" customHeight="1">
      <c r="A18" s="517" t="s">
        <v>21</v>
      </c>
      <c r="B18" s="518"/>
      <c r="C18" s="71"/>
      <c r="D18" s="72"/>
    </row>
    <row r="19" spans="1:4" ht="18" customHeight="1">
      <c r="A19" s="517" t="s">
        <v>22</v>
      </c>
      <c r="B19" s="518"/>
      <c r="C19" s="71"/>
      <c r="D19" s="72"/>
    </row>
    <row r="20" spans="1:4" ht="18" customHeight="1">
      <c r="A20" s="517" t="s">
        <v>23</v>
      </c>
      <c r="B20" s="518"/>
      <c r="C20" s="71"/>
      <c r="D20" s="72"/>
    </row>
    <row r="21" spans="1:4" ht="18" customHeight="1">
      <c r="A21" s="517" t="s">
        <v>24</v>
      </c>
      <c r="B21" s="518"/>
      <c r="C21" s="71"/>
      <c r="D21" s="72"/>
    </row>
    <row r="22" spans="1:4" ht="18" customHeight="1">
      <c r="A22" s="517" t="s">
        <v>25</v>
      </c>
      <c r="B22" s="518"/>
      <c r="C22" s="71"/>
      <c r="D22" s="72"/>
    </row>
    <row r="23" spans="1:4" ht="18" customHeight="1">
      <c r="A23" s="517" t="s">
        <v>26</v>
      </c>
      <c r="B23" s="518"/>
      <c r="C23" s="71"/>
      <c r="D23" s="72"/>
    </row>
    <row r="24" spans="1:4" ht="18" customHeight="1">
      <c r="A24" s="517" t="s">
        <v>27</v>
      </c>
      <c r="B24" s="518"/>
      <c r="C24" s="71"/>
      <c r="D24" s="72"/>
    </row>
    <row r="25" spans="1:4" ht="18" customHeight="1">
      <c r="A25" s="517" t="s">
        <v>28</v>
      </c>
      <c r="B25" s="518"/>
      <c r="C25" s="71"/>
      <c r="D25" s="72"/>
    </row>
    <row r="26" spans="1:4" ht="18" customHeight="1">
      <c r="A26" s="517" t="s">
        <v>29</v>
      </c>
      <c r="B26" s="518"/>
      <c r="C26" s="71"/>
      <c r="D26" s="72"/>
    </row>
    <row r="27" spans="1:4" ht="18" customHeight="1">
      <c r="A27" s="517" t="s">
        <v>30</v>
      </c>
      <c r="B27" s="518"/>
      <c r="C27" s="71"/>
      <c r="D27" s="72"/>
    </row>
    <row r="28" spans="1:4" ht="18" customHeight="1" thickBot="1">
      <c r="A28" s="519" t="s">
        <v>32</v>
      </c>
      <c r="B28" s="520"/>
      <c r="C28" s="521"/>
      <c r="D28" s="522"/>
    </row>
    <row r="29" spans="1:4" ht="18" customHeight="1" thickBot="1">
      <c r="A29" s="523" t="s">
        <v>33</v>
      </c>
      <c r="B29" s="524" t="s">
        <v>293</v>
      </c>
      <c r="C29" s="525">
        <f>SUM(C4:C28)</f>
        <v>11049</v>
      </c>
      <c r="D29" s="526">
        <f>SUM(D4:D28)</f>
        <v>823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D1">
      <selection activeCell="K26" sqref="K26"/>
    </sheetView>
  </sheetViews>
  <sheetFormatPr defaultColWidth="9.00390625" defaultRowHeight="12.75"/>
  <cols>
    <col min="1" max="1" width="6.375" style="332" customWidth="1"/>
    <col min="2" max="2" width="29.00390625" style="367" customWidth="1"/>
    <col min="3" max="4" width="9.00390625" style="367" customWidth="1"/>
    <col min="5" max="5" width="9.50390625" style="367" customWidth="1"/>
    <col min="6" max="6" width="8.875" style="367" customWidth="1"/>
    <col min="7" max="7" width="8.625" style="367" customWidth="1"/>
    <col min="8" max="8" width="8.875" style="367" customWidth="1"/>
    <col min="9" max="9" width="8.125" style="367" customWidth="1"/>
    <col min="10" max="14" width="9.50390625" style="367" customWidth="1"/>
    <col min="15" max="15" width="12.625" style="332" customWidth="1"/>
    <col min="16" max="16" width="9.375" style="366" customWidth="1"/>
    <col min="17" max="16384" width="9.375" style="367" customWidth="1"/>
  </cols>
  <sheetData>
    <row r="1" spans="1:16" s="332" customFormat="1" ht="25.5" customHeight="1" thickBot="1">
      <c r="A1" s="327" t="s">
        <v>0</v>
      </c>
      <c r="B1" s="328" t="s">
        <v>94</v>
      </c>
      <c r="C1" s="329" t="s">
        <v>281</v>
      </c>
      <c r="D1" s="329" t="s">
        <v>282</v>
      </c>
      <c r="E1" s="329" t="s">
        <v>283</v>
      </c>
      <c r="F1" s="329" t="s">
        <v>284</v>
      </c>
      <c r="G1" s="329" t="s">
        <v>285</v>
      </c>
      <c r="H1" s="329" t="s">
        <v>286</v>
      </c>
      <c r="I1" s="329" t="s">
        <v>287</v>
      </c>
      <c r="J1" s="329" t="s">
        <v>288</v>
      </c>
      <c r="K1" s="329" t="s">
        <v>289</v>
      </c>
      <c r="L1" s="329" t="s">
        <v>290</v>
      </c>
      <c r="M1" s="329" t="s">
        <v>291</v>
      </c>
      <c r="N1" s="329" t="s">
        <v>292</v>
      </c>
      <c r="O1" s="330" t="s">
        <v>293</v>
      </c>
      <c r="P1" s="331"/>
    </row>
    <row r="2" spans="1:16" s="338" customFormat="1" ht="15" customHeight="1" thickBot="1">
      <c r="A2" s="333" t="s">
        <v>2</v>
      </c>
      <c r="B2" s="334" t="s">
        <v>59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7"/>
    </row>
    <row r="3" spans="1:16" s="348" customFormat="1" ht="13.5" customHeight="1">
      <c r="A3" s="343" t="s">
        <v>6</v>
      </c>
      <c r="B3" s="344" t="s">
        <v>295</v>
      </c>
      <c r="C3" s="345">
        <v>715</v>
      </c>
      <c r="D3" s="345">
        <v>711</v>
      </c>
      <c r="E3" s="345">
        <v>11086</v>
      </c>
      <c r="F3" s="345">
        <v>715</v>
      </c>
      <c r="G3" s="345">
        <v>1488</v>
      </c>
      <c r="H3" s="345">
        <v>1215</v>
      </c>
      <c r="I3" s="345">
        <v>1275</v>
      </c>
      <c r="J3" s="345">
        <v>899</v>
      </c>
      <c r="K3" s="345">
        <v>10737</v>
      </c>
      <c r="L3" s="345">
        <v>1292</v>
      </c>
      <c r="M3" s="345">
        <v>1285</v>
      </c>
      <c r="N3" s="345">
        <v>1265</v>
      </c>
      <c r="O3" s="346">
        <f aca="true" t="shared" si="0" ref="O3:O11">SUM(C3:N3)</f>
        <v>32683</v>
      </c>
      <c r="P3" s="347"/>
    </row>
    <row r="4" spans="1:16" s="348" customFormat="1" ht="13.5" customHeight="1">
      <c r="A4" s="339" t="s">
        <v>7</v>
      </c>
      <c r="B4" s="349" t="s">
        <v>296</v>
      </c>
      <c r="C4" s="350">
        <v>4869</v>
      </c>
      <c r="D4" s="350">
        <v>4869</v>
      </c>
      <c r="E4" s="350">
        <v>9419</v>
      </c>
      <c r="F4" s="350">
        <v>4869</v>
      </c>
      <c r="G4" s="350">
        <v>4990</v>
      </c>
      <c r="H4" s="350">
        <v>7995</v>
      </c>
      <c r="I4" s="350">
        <v>4869</v>
      </c>
      <c r="J4" s="350">
        <v>4869</v>
      </c>
      <c r="K4" s="350">
        <v>9319</v>
      </c>
      <c r="L4" s="350">
        <v>5020</v>
      </c>
      <c r="M4" s="350">
        <v>4769</v>
      </c>
      <c r="N4" s="350">
        <v>63697</v>
      </c>
      <c r="O4" s="351">
        <f t="shared" si="0"/>
        <v>129554</v>
      </c>
      <c r="P4" s="347"/>
    </row>
    <row r="5" spans="1:16" s="348" customFormat="1" ht="13.5" customHeight="1">
      <c r="A5" s="339" t="s">
        <v>8</v>
      </c>
      <c r="B5" s="344" t="s">
        <v>297</v>
      </c>
      <c r="C5" s="345"/>
      <c r="D5" s="345"/>
      <c r="E5" s="345">
        <v>3300</v>
      </c>
      <c r="F5" s="345"/>
      <c r="G5" s="345">
        <v>50</v>
      </c>
      <c r="H5" s="345">
        <v>35</v>
      </c>
      <c r="I5" s="345">
        <v>50</v>
      </c>
      <c r="J5" s="345">
        <v>11665</v>
      </c>
      <c r="K5" s="345">
        <v>3300</v>
      </c>
      <c r="L5" s="345">
        <v>50</v>
      </c>
      <c r="M5" s="345"/>
      <c r="N5" s="345"/>
      <c r="O5" s="346">
        <f t="shared" si="0"/>
        <v>18450</v>
      </c>
      <c r="P5" s="347"/>
    </row>
    <row r="6" spans="1:16" s="348" customFormat="1" ht="13.5" customHeight="1">
      <c r="A6" s="339" t="s">
        <v>9</v>
      </c>
      <c r="B6" s="344" t="s">
        <v>298</v>
      </c>
      <c r="C6" s="345">
        <v>1320</v>
      </c>
      <c r="D6" s="345">
        <v>1228</v>
      </c>
      <c r="E6" s="345">
        <v>4947</v>
      </c>
      <c r="F6" s="345">
        <v>1620</v>
      </c>
      <c r="G6" s="345">
        <v>1501</v>
      </c>
      <c r="H6" s="345">
        <v>2093</v>
      </c>
      <c r="I6" s="345">
        <v>1110</v>
      </c>
      <c r="J6" s="345">
        <v>1230</v>
      </c>
      <c r="K6" s="345">
        <v>1530</v>
      </c>
      <c r="L6" s="345">
        <v>6705</v>
      </c>
      <c r="M6" s="345">
        <v>1825</v>
      </c>
      <c r="N6" s="345">
        <v>1387</v>
      </c>
      <c r="O6" s="346">
        <f t="shared" si="0"/>
        <v>26496</v>
      </c>
      <c r="P6" s="347"/>
    </row>
    <row r="7" spans="1:16" s="348" customFormat="1" ht="13.5" customHeight="1">
      <c r="A7" s="339" t="s">
        <v>10</v>
      </c>
      <c r="B7" s="344" t="s">
        <v>114</v>
      </c>
      <c r="C7" s="345"/>
      <c r="D7" s="345"/>
      <c r="E7" s="345"/>
      <c r="F7" s="345"/>
      <c r="G7" s="345"/>
      <c r="H7" s="345"/>
      <c r="I7" s="345"/>
      <c r="J7" s="345"/>
      <c r="K7" s="345">
        <v>2030</v>
      </c>
      <c r="L7" s="345"/>
      <c r="M7" s="345">
        <v>8501</v>
      </c>
      <c r="N7" s="345">
        <v>13962</v>
      </c>
      <c r="O7" s="346">
        <f t="shared" si="0"/>
        <v>24493</v>
      </c>
      <c r="P7" s="347"/>
    </row>
    <row r="8" spans="1:16" s="348" customFormat="1" ht="13.5" customHeight="1">
      <c r="A8" s="339" t="s">
        <v>11</v>
      </c>
      <c r="B8" s="344" t="s">
        <v>159</v>
      </c>
      <c r="C8" s="345">
        <v>4715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6">
        <f t="shared" si="0"/>
        <v>4715</v>
      </c>
      <c r="P8" s="347"/>
    </row>
    <row r="9" spans="1:16" s="348" customFormat="1" ht="13.5" customHeight="1">
      <c r="A9" s="339" t="s">
        <v>12</v>
      </c>
      <c r="B9" s="344" t="s">
        <v>299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6">
        <f t="shared" si="0"/>
        <v>0</v>
      </c>
      <c r="P9" s="347"/>
    </row>
    <row r="10" spans="1:16" s="348" customFormat="1" ht="13.5" customHeight="1" thickBot="1">
      <c r="A10" s="339" t="s">
        <v>13</v>
      </c>
      <c r="B10" s="352" t="s">
        <v>300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4">
        <f t="shared" si="0"/>
        <v>0</v>
      </c>
      <c r="P10" s="347"/>
    </row>
    <row r="11" spans="1:16" s="338" customFormat="1" ht="15.75" customHeight="1" thickBot="1">
      <c r="A11" s="333" t="s">
        <v>14</v>
      </c>
      <c r="B11" s="355" t="s">
        <v>301</v>
      </c>
      <c r="C11" s="356">
        <f aca="true" t="shared" si="1" ref="C11:N11">SUM(C3:C10)</f>
        <v>11619</v>
      </c>
      <c r="D11" s="356">
        <f t="shared" si="1"/>
        <v>6808</v>
      </c>
      <c r="E11" s="356">
        <f t="shared" si="1"/>
        <v>28752</v>
      </c>
      <c r="F11" s="356">
        <f t="shared" si="1"/>
        <v>7204</v>
      </c>
      <c r="G11" s="356">
        <f t="shared" si="1"/>
        <v>8029</v>
      </c>
      <c r="H11" s="356">
        <f t="shared" si="1"/>
        <v>11338</v>
      </c>
      <c r="I11" s="356">
        <f t="shared" si="1"/>
        <v>7304</v>
      </c>
      <c r="J11" s="356">
        <f t="shared" si="1"/>
        <v>18663</v>
      </c>
      <c r="K11" s="356">
        <f t="shared" si="1"/>
        <v>26916</v>
      </c>
      <c r="L11" s="356">
        <f t="shared" si="1"/>
        <v>13067</v>
      </c>
      <c r="M11" s="356">
        <f t="shared" si="1"/>
        <v>16380</v>
      </c>
      <c r="N11" s="356">
        <f t="shared" si="1"/>
        <v>80311</v>
      </c>
      <c r="O11" s="357">
        <f t="shared" si="0"/>
        <v>236391</v>
      </c>
      <c r="P11" s="337"/>
    </row>
    <row r="12" spans="1:16" s="338" customFormat="1" ht="15" customHeight="1" thickBot="1">
      <c r="A12" s="333" t="s">
        <v>15</v>
      </c>
      <c r="B12" s="358" t="s">
        <v>77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36"/>
      <c r="P12" s="337"/>
    </row>
    <row r="13" spans="1:16" s="348" customFormat="1" ht="13.5" customHeight="1">
      <c r="A13" s="360" t="s">
        <v>16</v>
      </c>
      <c r="B13" s="349" t="s">
        <v>96</v>
      </c>
      <c r="C13" s="350">
        <v>1852</v>
      </c>
      <c r="D13" s="350">
        <v>1863</v>
      </c>
      <c r="E13" s="350">
        <v>1863</v>
      </c>
      <c r="F13" s="350">
        <v>1863</v>
      </c>
      <c r="G13" s="350">
        <v>1864</v>
      </c>
      <c r="H13" s="350">
        <v>1863</v>
      </c>
      <c r="I13" s="350">
        <v>1783</v>
      </c>
      <c r="J13" s="350">
        <v>1753</v>
      </c>
      <c r="K13" s="350">
        <v>1780</v>
      </c>
      <c r="L13" s="350">
        <v>1753</v>
      </c>
      <c r="M13" s="350">
        <v>1780</v>
      </c>
      <c r="N13" s="350">
        <v>2098</v>
      </c>
      <c r="O13" s="351">
        <f aca="true" t="shared" si="2" ref="O13:O23">SUM(C13:N13)</f>
        <v>22115</v>
      </c>
      <c r="P13" s="347"/>
    </row>
    <row r="14" spans="1:16" s="348" customFormat="1" ht="13.5" customHeight="1">
      <c r="A14" s="343" t="s">
        <v>17</v>
      </c>
      <c r="B14" s="344" t="s">
        <v>302</v>
      </c>
      <c r="C14" s="345">
        <v>501</v>
      </c>
      <c r="D14" s="345">
        <v>607</v>
      </c>
      <c r="E14" s="345">
        <v>440</v>
      </c>
      <c r="F14" s="345">
        <v>467</v>
      </c>
      <c r="G14" s="345">
        <v>462</v>
      </c>
      <c r="H14" s="345">
        <v>465</v>
      </c>
      <c r="I14" s="345">
        <v>485</v>
      </c>
      <c r="J14" s="345">
        <v>482</v>
      </c>
      <c r="K14" s="345">
        <v>486</v>
      </c>
      <c r="L14" s="345">
        <v>489</v>
      </c>
      <c r="M14" s="345">
        <v>481</v>
      </c>
      <c r="N14" s="345">
        <v>430</v>
      </c>
      <c r="O14" s="346">
        <f t="shared" si="2"/>
        <v>5795</v>
      </c>
      <c r="P14" s="347"/>
    </row>
    <row r="15" spans="1:16" s="348" customFormat="1" ht="13.5" customHeight="1">
      <c r="A15" s="343" t="s">
        <v>18</v>
      </c>
      <c r="B15" s="344" t="s">
        <v>80</v>
      </c>
      <c r="C15" s="345">
        <v>3040</v>
      </c>
      <c r="D15" s="345">
        <v>3035</v>
      </c>
      <c r="E15" s="345">
        <v>3036</v>
      </c>
      <c r="F15" s="345">
        <v>2036</v>
      </c>
      <c r="G15" s="345">
        <v>3020</v>
      </c>
      <c r="H15" s="345">
        <v>3015</v>
      </c>
      <c r="I15" s="345">
        <v>3113</v>
      </c>
      <c r="J15" s="345">
        <v>3220</v>
      </c>
      <c r="K15" s="345">
        <v>3530</v>
      </c>
      <c r="L15" s="345">
        <v>3575</v>
      </c>
      <c r="M15" s="345">
        <v>3540</v>
      </c>
      <c r="N15" s="345">
        <v>4971</v>
      </c>
      <c r="O15" s="346">
        <f t="shared" si="2"/>
        <v>39131</v>
      </c>
      <c r="P15" s="347"/>
    </row>
    <row r="16" spans="1:16" s="348" customFormat="1" ht="13.5" customHeight="1">
      <c r="A16" s="343" t="s">
        <v>19</v>
      </c>
      <c r="B16" s="344" t="s">
        <v>303</v>
      </c>
      <c r="C16" s="345">
        <v>4424</v>
      </c>
      <c r="D16" s="345"/>
      <c r="E16" s="345"/>
      <c r="F16" s="345"/>
      <c r="G16" s="345">
        <v>165</v>
      </c>
      <c r="H16" s="345"/>
      <c r="I16" s="345">
        <v>190</v>
      </c>
      <c r="J16" s="345"/>
      <c r="K16" s="345">
        <v>236</v>
      </c>
      <c r="L16" s="345"/>
      <c r="M16" s="345"/>
      <c r="N16" s="345"/>
      <c r="O16" s="346">
        <f t="shared" si="2"/>
        <v>5015</v>
      </c>
      <c r="P16" s="347"/>
    </row>
    <row r="17" spans="1:16" s="348" customFormat="1" ht="13.5" customHeight="1">
      <c r="A17" s="343" t="s">
        <v>20</v>
      </c>
      <c r="B17" s="344" t="s">
        <v>304</v>
      </c>
      <c r="C17" s="345">
        <v>696</v>
      </c>
      <c r="D17" s="345">
        <v>601</v>
      </c>
      <c r="E17" s="345">
        <v>2817</v>
      </c>
      <c r="F17" s="345">
        <v>3075</v>
      </c>
      <c r="G17" s="345">
        <v>2815</v>
      </c>
      <c r="H17" s="345">
        <v>2921</v>
      </c>
      <c r="I17" s="345">
        <v>2816</v>
      </c>
      <c r="J17" s="345">
        <v>2650</v>
      </c>
      <c r="K17" s="345">
        <v>3275</v>
      </c>
      <c r="L17" s="345">
        <v>2825</v>
      </c>
      <c r="M17" s="345">
        <v>2635</v>
      </c>
      <c r="N17" s="345">
        <v>8171</v>
      </c>
      <c r="O17" s="346">
        <f t="shared" si="2"/>
        <v>35297</v>
      </c>
      <c r="P17" s="347"/>
    </row>
    <row r="18" spans="1:16" s="348" customFormat="1" ht="13.5" customHeight="1">
      <c r="A18" s="343" t="s">
        <v>21</v>
      </c>
      <c r="B18" s="344" t="s">
        <v>305</v>
      </c>
      <c r="C18" s="345">
        <v>405</v>
      </c>
      <c r="D18" s="345">
        <v>405</v>
      </c>
      <c r="E18" s="345">
        <v>410</v>
      </c>
      <c r="F18" s="345">
        <v>406</v>
      </c>
      <c r="G18" s="345">
        <v>522</v>
      </c>
      <c r="H18" s="345">
        <v>532</v>
      </c>
      <c r="I18" s="345">
        <v>409</v>
      </c>
      <c r="J18" s="345">
        <v>410</v>
      </c>
      <c r="K18" s="345">
        <v>408</v>
      </c>
      <c r="L18" s="345">
        <v>407</v>
      </c>
      <c r="M18" s="345">
        <v>407</v>
      </c>
      <c r="N18" s="345">
        <v>412</v>
      </c>
      <c r="O18" s="346">
        <f t="shared" si="2"/>
        <v>5133</v>
      </c>
      <c r="P18" s="347"/>
    </row>
    <row r="19" spans="1:16" s="348" customFormat="1" ht="13.5" customHeight="1">
      <c r="A19" s="343" t="s">
        <v>22</v>
      </c>
      <c r="B19" s="344" t="s">
        <v>49</v>
      </c>
      <c r="C19" s="345"/>
      <c r="D19" s="345"/>
      <c r="E19" s="345"/>
      <c r="F19" s="345"/>
      <c r="G19" s="345">
        <v>200</v>
      </c>
      <c r="H19" s="345"/>
      <c r="I19" s="345"/>
      <c r="J19" s="345">
        <v>20774</v>
      </c>
      <c r="K19" s="345"/>
      <c r="L19" s="345">
        <v>1682</v>
      </c>
      <c r="M19" s="345">
        <v>3362</v>
      </c>
      <c r="N19" s="345"/>
      <c r="O19" s="346">
        <f t="shared" si="2"/>
        <v>26018</v>
      </c>
      <c r="P19" s="347"/>
    </row>
    <row r="20" spans="1:16" s="348" customFormat="1" ht="13.5" customHeight="1">
      <c r="A20" s="343" t="s">
        <v>23</v>
      </c>
      <c r="B20" s="344" t="s">
        <v>306</v>
      </c>
      <c r="C20" s="345"/>
      <c r="D20" s="345"/>
      <c r="E20" s="345"/>
      <c r="F20" s="345"/>
      <c r="G20" s="345">
        <v>2375</v>
      </c>
      <c r="H20" s="345">
        <v>1305</v>
      </c>
      <c r="I20" s="345"/>
      <c r="J20" s="345"/>
      <c r="K20" s="345">
        <v>1306</v>
      </c>
      <c r="L20" s="345">
        <v>2250</v>
      </c>
      <c r="M20" s="345">
        <v>4155</v>
      </c>
      <c r="N20" s="345">
        <v>57310</v>
      </c>
      <c r="O20" s="346">
        <f t="shared" si="2"/>
        <v>68701</v>
      </c>
      <c r="P20" s="347"/>
    </row>
    <row r="21" spans="1:16" s="348" customFormat="1" ht="13.5" customHeight="1">
      <c r="A21" s="343" t="s">
        <v>24</v>
      </c>
      <c r="B21" s="344" t="s">
        <v>117</v>
      </c>
      <c r="C21" s="353"/>
      <c r="D21" s="353"/>
      <c r="E21" s="353"/>
      <c r="F21" s="345"/>
      <c r="G21" s="345"/>
      <c r="H21" s="345"/>
      <c r="I21" s="345"/>
      <c r="J21" s="345"/>
      <c r="K21" s="345"/>
      <c r="L21" s="345"/>
      <c r="M21" s="345"/>
      <c r="N21" s="345"/>
      <c r="O21" s="346">
        <f t="shared" si="2"/>
        <v>0</v>
      </c>
      <c r="P21" s="347"/>
    </row>
    <row r="22" spans="1:17" s="348" customFormat="1" ht="13.5" customHeight="1" thickBot="1">
      <c r="A22" s="343" t="s">
        <v>25</v>
      </c>
      <c r="B22" s="344" t="s">
        <v>377</v>
      </c>
      <c r="C22" s="443">
        <v>2385</v>
      </c>
      <c r="D22" s="443">
        <v>2390</v>
      </c>
      <c r="E22" s="443">
        <v>2690</v>
      </c>
      <c r="F22" s="482">
        <v>3390</v>
      </c>
      <c r="G22" s="482">
        <v>2676</v>
      </c>
      <c r="H22" s="482">
        <v>2150</v>
      </c>
      <c r="I22" s="482">
        <v>2251</v>
      </c>
      <c r="J22" s="482">
        <v>2350</v>
      </c>
      <c r="K22" s="482">
        <v>2251</v>
      </c>
      <c r="L22" s="482">
        <v>2252</v>
      </c>
      <c r="M22" s="482">
        <v>2150</v>
      </c>
      <c r="N22" s="483">
        <v>2251</v>
      </c>
      <c r="O22" s="346">
        <f t="shared" si="2"/>
        <v>29186</v>
      </c>
      <c r="P22" s="347"/>
      <c r="Q22" s="438"/>
    </row>
    <row r="23" spans="1:16" s="338" customFormat="1" ht="15.75" customHeight="1" thickBot="1">
      <c r="A23" s="361" t="s">
        <v>26</v>
      </c>
      <c r="B23" s="355" t="s">
        <v>307</v>
      </c>
      <c r="C23" s="356">
        <f aca="true" t="shared" si="3" ref="C23:N23">SUM(C13:C22)</f>
        <v>13303</v>
      </c>
      <c r="D23" s="356">
        <f t="shared" si="3"/>
        <v>8901</v>
      </c>
      <c r="E23" s="356">
        <f t="shared" si="3"/>
        <v>11256</v>
      </c>
      <c r="F23" s="356">
        <f t="shared" si="3"/>
        <v>11237</v>
      </c>
      <c r="G23" s="356">
        <f t="shared" si="3"/>
        <v>14099</v>
      </c>
      <c r="H23" s="356">
        <f t="shared" si="3"/>
        <v>12251</v>
      </c>
      <c r="I23" s="356">
        <f t="shared" si="3"/>
        <v>11047</v>
      </c>
      <c r="J23" s="356">
        <f t="shared" si="3"/>
        <v>31639</v>
      </c>
      <c r="K23" s="356">
        <f t="shared" si="3"/>
        <v>13272</v>
      </c>
      <c r="L23" s="356">
        <f t="shared" si="3"/>
        <v>15233</v>
      </c>
      <c r="M23" s="356">
        <f t="shared" si="3"/>
        <v>18510</v>
      </c>
      <c r="N23" s="356">
        <f t="shared" si="3"/>
        <v>75643</v>
      </c>
      <c r="O23" s="357">
        <f t="shared" si="2"/>
        <v>236391</v>
      </c>
      <c r="P23" s="337"/>
    </row>
    <row r="24" ht="15.75">
      <c r="A24" s="368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2012. évre&amp;R&amp;"Times New Roman CE,Félkövér dőlt"&amp;12 14. sz. melléklet&amp;"Times New Roman CE,Normál"&amp;10
&amp;"Times New Roman CE,Félkövér dőlt"Ezer forintban !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B1">
      <selection activeCell="L29" sqref="L29"/>
    </sheetView>
  </sheetViews>
  <sheetFormatPr defaultColWidth="9.00390625" defaultRowHeight="12.75"/>
  <cols>
    <col min="1" max="1" width="6.375" style="332" customWidth="1"/>
    <col min="2" max="2" width="29.00390625" style="367" customWidth="1"/>
    <col min="3" max="4" width="9.00390625" style="367" customWidth="1"/>
    <col min="5" max="5" width="9.50390625" style="367" customWidth="1"/>
    <col min="6" max="6" width="8.875" style="367" customWidth="1"/>
    <col min="7" max="7" width="8.625" style="367" customWidth="1"/>
    <col min="8" max="8" width="8.875" style="367" customWidth="1"/>
    <col min="9" max="9" width="8.125" style="367" customWidth="1"/>
    <col min="10" max="14" width="9.50390625" style="367" customWidth="1"/>
    <col min="15" max="15" width="12.625" style="332" customWidth="1"/>
    <col min="16" max="16" width="9.375" style="366" customWidth="1"/>
    <col min="17" max="16384" width="9.375" style="367" customWidth="1"/>
  </cols>
  <sheetData>
    <row r="1" spans="1:16" s="332" customFormat="1" ht="25.5" customHeight="1" thickBot="1">
      <c r="A1" s="327" t="s">
        <v>0</v>
      </c>
      <c r="B1" s="328" t="s">
        <v>94</v>
      </c>
      <c r="C1" s="329" t="s">
        <v>281</v>
      </c>
      <c r="D1" s="329" t="s">
        <v>282</v>
      </c>
      <c r="E1" s="329" t="s">
        <v>283</v>
      </c>
      <c r="F1" s="329" t="s">
        <v>284</v>
      </c>
      <c r="G1" s="329" t="s">
        <v>285</v>
      </c>
      <c r="H1" s="329" t="s">
        <v>286</v>
      </c>
      <c r="I1" s="329" t="s">
        <v>287</v>
      </c>
      <c r="J1" s="329" t="s">
        <v>288</v>
      </c>
      <c r="K1" s="329" t="s">
        <v>289</v>
      </c>
      <c r="L1" s="329" t="s">
        <v>290</v>
      </c>
      <c r="M1" s="329" t="s">
        <v>291</v>
      </c>
      <c r="N1" s="329" t="s">
        <v>292</v>
      </c>
      <c r="O1" s="330" t="s">
        <v>293</v>
      </c>
      <c r="P1" s="331"/>
    </row>
    <row r="2" spans="1:16" s="338" customFormat="1" ht="15" customHeight="1" thickBot="1">
      <c r="A2" s="333" t="s">
        <v>2</v>
      </c>
      <c r="B2" s="334" t="s">
        <v>59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7"/>
    </row>
    <row r="3" spans="1:16" s="338" customFormat="1" ht="15" customHeight="1">
      <c r="A3" s="339" t="s">
        <v>4</v>
      </c>
      <c r="B3" s="340" t="s">
        <v>294</v>
      </c>
      <c r="C3" s="341">
        <v>1177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2">
        <f aca="true" t="shared" si="0" ref="O3:O12">SUM(C3:N3)</f>
        <v>1177</v>
      </c>
      <c r="P3" s="337"/>
    </row>
    <row r="4" spans="1:16" s="348" customFormat="1" ht="13.5" customHeight="1">
      <c r="A4" s="343" t="s">
        <v>6</v>
      </c>
      <c r="B4" s="344" t="s">
        <v>295</v>
      </c>
      <c r="C4" s="345">
        <v>715</v>
      </c>
      <c r="D4" s="345">
        <v>711</v>
      </c>
      <c r="E4" s="345">
        <v>11086</v>
      </c>
      <c r="F4" s="345">
        <v>715</v>
      </c>
      <c r="G4" s="345">
        <v>1488</v>
      </c>
      <c r="H4" s="345">
        <v>1215</v>
      </c>
      <c r="I4" s="345">
        <v>1275</v>
      </c>
      <c r="J4" s="345">
        <v>899</v>
      </c>
      <c r="K4" s="345">
        <v>10737</v>
      </c>
      <c r="L4" s="345">
        <v>1292</v>
      </c>
      <c r="M4" s="345">
        <v>1285</v>
      </c>
      <c r="N4" s="345">
        <v>1265</v>
      </c>
      <c r="O4" s="346">
        <f t="shared" si="0"/>
        <v>32683</v>
      </c>
      <c r="P4" s="347"/>
    </row>
    <row r="5" spans="1:16" s="348" customFormat="1" ht="13.5" customHeight="1">
      <c r="A5" s="339" t="s">
        <v>7</v>
      </c>
      <c r="B5" s="349" t="s">
        <v>296</v>
      </c>
      <c r="C5" s="350">
        <v>4869</v>
      </c>
      <c r="D5" s="350">
        <v>4869</v>
      </c>
      <c r="E5" s="350">
        <v>9419</v>
      </c>
      <c r="F5" s="350">
        <v>4869</v>
      </c>
      <c r="G5" s="350">
        <v>4990</v>
      </c>
      <c r="H5" s="350">
        <v>7995</v>
      </c>
      <c r="I5" s="350">
        <v>4869</v>
      </c>
      <c r="J5" s="350">
        <v>4869</v>
      </c>
      <c r="K5" s="350">
        <v>9319</v>
      </c>
      <c r="L5" s="350">
        <v>5020</v>
      </c>
      <c r="M5" s="350">
        <v>4769</v>
      </c>
      <c r="N5" s="350">
        <v>63697</v>
      </c>
      <c r="O5" s="351">
        <f t="shared" si="0"/>
        <v>129554</v>
      </c>
      <c r="P5" s="347"/>
    </row>
    <row r="6" spans="1:16" s="348" customFormat="1" ht="13.5" customHeight="1">
      <c r="A6" s="339" t="s">
        <v>8</v>
      </c>
      <c r="B6" s="344" t="s">
        <v>297</v>
      </c>
      <c r="C6" s="345"/>
      <c r="D6" s="345"/>
      <c r="E6" s="345">
        <v>3300</v>
      </c>
      <c r="F6" s="345"/>
      <c r="G6" s="345">
        <v>50</v>
      </c>
      <c r="H6" s="345">
        <v>35</v>
      </c>
      <c r="I6" s="345">
        <v>50</v>
      </c>
      <c r="J6" s="345">
        <v>11665</v>
      </c>
      <c r="K6" s="345">
        <v>3300</v>
      </c>
      <c r="L6" s="345">
        <v>50</v>
      </c>
      <c r="M6" s="345"/>
      <c r="N6" s="345"/>
      <c r="O6" s="346">
        <f t="shared" si="0"/>
        <v>18450</v>
      </c>
      <c r="P6" s="347"/>
    </row>
    <row r="7" spans="1:16" s="348" customFormat="1" ht="13.5" customHeight="1">
      <c r="A7" s="339" t="s">
        <v>9</v>
      </c>
      <c r="B7" s="344" t="s">
        <v>298</v>
      </c>
      <c r="C7" s="345">
        <v>1320</v>
      </c>
      <c r="D7" s="345">
        <v>1228</v>
      </c>
      <c r="E7" s="345">
        <v>4947</v>
      </c>
      <c r="F7" s="345">
        <v>1620</v>
      </c>
      <c r="G7" s="345">
        <v>1501</v>
      </c>
      <c r="H7" s="345">
        <v>2093</v>
      </c>
      <c r="I7" s="345">
        <v>1110</v>
      </c>
      <c r="J7" s="345">
        <v>1230</v>
      </c>
      <c r="K7" s="345">
        <v>1530</v>
      </c>
      <c r="L7" s="345">
        <v>6705</v>
      </c>
      <c r="M7" s="345">
        <v>1825</v>
      </c>
      <c r="N7" s="345">
        <v>1387</v>
      </c>
      <c r="O7" s="346">
        <f t="shared" si="0"/>
        <v>26496</v>
      </c>
      <c r="P7" s="347"/>
    </row>
    <row r="8" spans="1:16" s="348" customFormat="1" ht="13.5" customHeight="1">
      <c r="A8" s="339" t="s">
        <v>10</v>
      </c>
      <c r="B8" s="344" t="s">
        <v>114</v>
      </c>
      <c r="C8" s="345"/>
      <c r="D8" s="345"/>
      <c r="E8" s="345"/>
      <c r="F8" s="345"/>
      <c r="G8" s="345"/>
      <c r="H8" s="345"/>
      <c r="I8" s="345"/>
      <c r="J8" s="345"/>
      <c r="K8" s="345">
        <v>2030</v>
      </c>
      <c r="L8" s="345"/>
      <c r="M8" s="345">
        <v>8501</v>
      </c>
      <c r="N8" s="345">
        <v>13962</v>
      </c>
      <c r="O8" s="346">
        <f t="shared" si="0"/>
        <v>24493</v>
      </c>
      <c r="P8" s="347"/>
    </row>
    <row r="9" spans="1:16" s="348" customFormat="1" ht="13.5" customHeight="1">
      <c r="A9" s="339" t="s">
        <v>11</v>
      </c>
      <c r="B9" s="344" t="s">
        <v>159</v>
      </c>
      <c r="C9" s="345">
        <v>4715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6">
        <f t="shared" si="0"/>
        <v>4715</v>
      </c>
      <c r="P9" s="347"/>
    </row>
    <row r="10" spans="1:16" s="348" customFormat="1" ht="13.5" customHeight="1">
      <c r="A10" s="339" t="s">
        <v>12</v>
      </c>
      <c r="B10" s="344" t="s">
        <v>299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6">
        <f t="shared" si="0"/>
        <v>0</v>
      </c>
      <c r="P10" s="347"/>
    </row>
    <row r="11" spans="1:16" s="348" customFormat="1" ht="13.5" customHeight="1" thickBot="1">
      <c r="A11" s="339" t="s">
        <v>13</v>
      </c>
      <c r="B11" s="352" t="s">
        <v>300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4">
        <f t="shared" si="0"/>
        <v>0</v>
      </c>
      <c r="P11" s="347"/>
    </row>
    <row r="12" spans="1:16" s="338" customFormat="1" ht="15.75" customHeight="1" thickBot="1">
      <c r="A12" s="333" t="s">
        <v>14</v>
      </c>
      <c r="B12" s="355" t="s">
        <v>301</v>
      </c>
      <c r="C12" s="356">
        <f aca="true" t="shared" si="1" ref="C12:N12">SUM(C3:C11)</f>
        <v>12796</v>
      </c>
      <c r="D12" s="356">
        <f t="shared" si="1"/>
        <v>6808</v>
      </c>
      <c r="E12" s="356">
        <f t="shared" si="1"/>
        <v>28752</v>
      </c>
      <c r="F12" s="356">
        <f t="shared" si="1"/>
        <v>7204</v>
      </c>
      <c r="G12" s="356">
        <f t="shared" si="1"/>
        <v>8029</v>
      </c>
      <c r="H12" s="356">
        <f t="shared" si="1"/>
        <v>11338</v>
      </c>
      <c r="I12" s="356">
        <f t="shared" si="1"/>
        <v>7304</v>
      </c>
      <c r="J12" s="356">
        <f t="shared" si="1"/>
        <v>18663</v>
      </c>
      <c r="K12" s="356">
        <f t="shared" si="1"/>
        <v>26916</v>
      </c>
      <c r="L12" s="356">
        <f t="shared" si="1"/>
        <v>13067</v>
      </c>
      <c r="M12" s="356">
        <f t="shared" si="1"/>
        <v>16380</v>
      </c>
      <c r="N12" s="356">
        <f t="shared" si="1"/>
        <v>80311</v>
      </c>
      <c r="O12" s="357">
        <f t="shared" si="0"/>
        <v>237568</v>
      </c>
      <c r="P12" s="337"/>
    </row>
    <row r="13" spans="1:16" s="338" customFormat="1" ht="15" customHeight="1" thickBot="1">
      <c r="A13" s="333" t="s">
        <v>15</v>
      </c>
      <c r="B13" s="358" t="s">
        <v>77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36"/>
      <c r="P13" s="337"/>
    </row>
    <row r="14" spans="1:16" s="348" customFormat="1" ht="13.5" customHeight="1">
      <c r="A14" s="360" t="s">
        <v>16</v>
      </c>
      <c r="B14" s="349" t="s">
        <v>96</v>
      </c>
      <c r="C14" s="350">
        <v>1852</v>
      </c>
      <c r="D14" s="350">
        <v>1863</v>
      </c>
      <c r="E14" s="350">
        <v>1863</v>
      </c>
      <c r="F14" s="350">
        <v>1863</v>
      </c>
      <c r="G14" s="350">
        <v>1864</v>
      </c>
      <c r="H14" s="350">
        <v>1863</v>
      </c>
      <c r="I14" s="350">
        <v>1783</v>
      </c>
      <c r="J14" s="350">
        <v>1753</v>
      </c>
      <c r="K14" s="350">
        <v>1780</v>
      </c>
      <c r="L14" s="350">
        <v>1753</v>
      </c>
      <c r="M14" s="350">
        <v>1780</v>
      </c>
      <c r="N14" s="350">
        <v>2098</v>
      </c>
      <c r="O14" s="351">
        <f aca="true" t="shared" si="2" ref="O14:O25">SUM(C14:N14)</f>
        <v>22115</v>
      </c>
      <c r="P14" s="347"/>
    </row>
    <row r="15" spans="1:16" s="348" customFormat="1" ht="13.5" customHeight="1">
      <c r="A15" s="343" t="s">
        <v>17</v>
      </c>
      <c r="B15" s="344" t="s">
        <v>302</v>
      </c>
      <c r="C15" s="345">
        <v>501</v>
      </c>
      <c r="D15" s="345">
        <v>607</v>
      </c>
      <c r="E15" s="345">
        <v>440</v>
      </c>
      <c r="F15" s="345">
        <v>467</v>
      </c>
      <c r="G15" s="345">
        <v>462</v>
      </c>
      <c r="H15" s="345">
        <v>465</v>
      </c>
      <c r="I15" s="345">
        <v>485</v>
      </c>
      <c r="J15" s="345">
        <v>482</v>
      </c>
      <c r="K15" s="345">
        <v>486</v>
      </c>
      <c r="L15" s="345">
        <v>489</v>
      </c>
      <c r="M15" s="345">
        <v>481</v>
      </c>
      <c r="N15" s="345">
        <v>430</v>
      </c>
      <c r="O15" s="346">
        <f t="shared" si="2"/>
        <v>5795</v>
      </c>
      <c r="P15" s="347"/>
    </row>
    <row r="16" spans="1:16" s="348" customFormat="1" ht="13.5" customHeight="1">
      <c r="A16" s="343" t="s">
        <v>18</v>
      </c>
      <c r="B16" s="344" t="s">
        <v>80</v>
      </c>
      <c r="C16" s="345">
        <v>3040</v>
      </c>
      <c r="D16" s="345">
        <v>3035</v>
      </c>
      <c r="E16" s="345">
        <v>3036</v>
      </c>
      <c r="F16" s="345">
        <v>2036</v>
      </c>
      <c r="G16" s="345">
        <v>3020</v>
      </c>
      <c r="H16" s="345">
        <v>3015</v>
      </c>
      <c r="I16" s="345">
        <v>3113</v>
      </c>
      <c r="J16" s="345">
        <v>3220</v>
      </c>
      <c r="K16" s="345">
        <v>3530</v>
      </c>
      <c r="L16" s="345">
        <v>3575</v>
      </c>
      <c r="M16" s="345">
        <v>3540</v>
      </c>
      <c r="N16" s="345">
        <v>4971</v>
      </c>
      <c r="O16" s="346">
        <f t="shared" si="2"/>
        <v>39131</v>
      </c>
      <c r="P16" s="347"/>
    </row>
    <row r="17" spans="1:16" s="348" customFormat="1" ht="13.5" customHeight="1">
      <c r="A17" s="343" t="s">
        <v>19</v>
      </c>
      <c r="B17" s="344" t="s">
        <v>303</v>
      </c>
      <c r="C17" s="345">
        <v>4424</v>
      </c>
      <c r="D17" s="345"/>
      <c r="E17" s="345"/>
      <c r="F17" s="345"/>
      <c r="G17" s="345">
        <v>165</v>
      </c>
      <c r="H17" s="345"/>
      <c r="I17" s="345">
        <v>190</v>
      </c>
      <c r="J17" s="345"/>
      <c r="K17" s="345">
        <v>236</v>
      </c>
      <c r="L17" s="345"/>
      <c r="M17" s="345"/>
      <c r="N17" s="345"/>
      <c r="O17" s="346">
        <f t="shared" si="2"/>
        <v>5015</v>
      </c>
      <c r="P17" s="347"/>
    </row>
    <row r="18" spans="1:16" s="348" customFormat="1" ht="13.5" customHeight="1">
      <c r="A18" s="343" t="s">
        <v>20</v>
      </c>
      <c r="B18" s="344" t="s">
        <v>304</v>
      </c>
      <c r="C18" s="345">
        <v>696</v>
      </c>
      <c r="D18" s="345">
        <v>601</v>
      </c>
      <c r="E18" s="345">
        <v>2817</v>
      </c>
      <c r="F18" s="345">
        <v>3075</v>
      </c>
      <c r="G18" s="345">
        <v>2815</v>
      </c>
      <c r="H18" s="345">
        <v>2921</v>
      </c>
      <c r="I18" s="345">
        <v>2816</v>
      </c>
      <c r="J18" s="345">
        <v>2650</v>
      </c>
      <c r="K18" s="345">
        <v>3275</v>
      </c>
      <c r="L18" s="345">
        <v>2825</v>
      </c>
      <c r="M18" s="345">
        <v>2635</v>
      </c>
      <c r="N18" s="345">
        <v>8171</v>
      </c>
      <c r="O18" s="346">
        <f t="shared" si="2"/>
        <v>35297</v>
      </c>
      <c r="P18" s="347"/>
    </row>
    <row r="19" spans="1:16" s="348" customFormat="1" ht="13.5" customHeight="1">
      <c r="A19" s="343" t="s">
        <v>21</v>
      </c>
      <c r="B19" s="344" t="s">
        <v>305</v>
      </c>
      <c r="C19" s="345">
        <v>405</v>
      </c>
      <c r="D19" s="345">
        <v>405</v>
      </c>
      <c r="E19" s="345">
        <v>410</v>
      </c>
      <c r="F19" s="345">
        <v>406</v>
      </c>
      <c r="G19" s="345">
        <v>522</v>
      </c>
      <c r="H19" s="345">
        <v>532</v>
      </c>
      <c r="I19" s="345">
        <v>409</v>
      </c>
      <c r="J19" s="345">
        <v>410</v>
      </c>
      <c r="K19" s="345">
        <v>408</v>
      </c>
      <c r="L19" s="345">
        <v>407</v>
      </c>
      <c r="M19" s="345">
        <v>407</v>
      </c>
      <c r="N19" s="345">
        <v>412</v>
      </c>
      <c r="O19" s="346">
        <f t="shared" si="2"/>
        <v>5133</v>
      </c>
      <c r="P19" s="347"/>
    </row>
    <row r="20" spans="1:16" s="348" customFormat="1" ht="13.5" customHeight="1">
      <c r="A20" s="343" t="s">
        <v>22</v>
      </c>
      <c r="B20" s="344" t="s">
        <v>49</v>
      </c>
      <c r="C20" s="345"/>
      <c r="D20" s="345"/>
      <c r="E20" s="345"/>
      <c r="F20" s="345"/>
      <c r="G20" s="345">
        <v>200</v>
      </c>
      <c r="H20" s="345"/>
      <c r="I20" s="345"/>
      <c r="J20" s="345">
        <v>20774</v>
      </c>
      <c r="K20" s="345"/>
      <c r="L20" s="345">
        <v>1682</v>
      </c>
      <c r="M20" s="345">
        <v>3362</v>
      </c>
      <c r="N20" s="345"/>
      <c r="O20" s="346">
        <f t="shared" si="2"/>
        <v>26018</v>
      </c>
      <c r="P20" s="347"/>
    </row>
    <row r="21" spans="1:16" s="348" customFormat="1" ht="13.5" customHeight="1">
      <c r="A21" s="343" t="s">
        <v>23</v>
      </c>
      <c r="B21" s="344" t="s">
        <v>306</v>
      </c>
      <c r="C21" s="345"/>
      <c r="D21" s="345"/>
      <c r="E21" s="345"/>
      <c r="F21" s="345"/>
      <c r="G21" s="345">
        <v>2375</v>
      </c>
      <c r="H21" s="345">
        <v>1305</v>
      </c>
      <c r="I21" s="345"/>
      <c r="J21" s="345"/>
      <c r="K21" s="345">
        <v>1306</v>
      </c>
      <c r="L21" s="345">
        <v>2250</v>
      </c>
      <c r="M21" s="345">
        <v>4155</v>
      </c>
      <c r="N21" s="345">
        <v>57310</v>
      </c>
      <c r="O21" s="346">
        <f t="shared" si="2"/>
        <v>68701</v>
      </c>
      <c r="P21" s="347"/>
    </row>
    <row r="22" spans="1:16" s="348" customFormat="1" ht="13.5" customHeight="1">
      <c r="A22" s="343" t="s">
        <v>24</v>
      </c>
      <c r="B22" s="344" t="s">
        <v>117</v>
      </c>
      <c r="C22" s="353"/>
      <c r="D22" s="353"/>
      <c r="E22" s="353"/>
      <c r="F22" s="345"/>
      <c r="G22" s="345"/>
      <c r="H22" s="345"/>
      <c r="I22" s="345"/>
      <c r="J22" s="345"/>
      <c r="K22" s="345"/>
      <c r="L22" s="345"/>
      <c r="M22" s="345"/>
      <c r="N22" s="345"/>
      <c r="O22" s="346">
        <f t="shared" si="2"/>
        <v>0</v>
      </c>
      <c r="P22" s="347"/>
    </row>
    <row r="23" spans="1:16" s="348" customFormat="1" ht="13.5" customHeight="1" thickBot="1">
      <c r="A23" s="343" t="s">
        <v>25</v>
      </c>
      <c r="B23" s="344" t="s">
        <v>377</v>
      </c>
      <c r="C23" s="443">
        <v>2385</v>
      </c>
      <c r="D23" s="443">
        <v>2390</v>
      </c>
      <c r="E23" s="443">
        <v>2690</v>
      </c>
      <c r="F23" s="482">
        <v>3390</v>
      </c>
      <c r="G23" s="482">
        <v>2676</v>
      </c>
      <c r="H23" s="482">
        <v>2150</v>
      </c>
      <c r="I23" s="482">
        <v>2251</v>
      </c>
      <c r="J23" s="482">
        <v>2350</v>
      </c>
      <c r="K23" s="482">
        <v>2251</v>
      </c>
      <c r="L23" s="482">
        <v>2252</v>
      </c>
      <c r="M23" s="482">
        <v>2150</v>
      </c>
      <c r="N23" s="483">
        <v>2251</v>
      </c>
      <c r="O23" s="346">
        <f t="shared" si="2"/>
        <v>29186</v>
      </c>
      <c r="P23" s="347"/>
    </row>
    <row r="24" spans="1:16" s="348" customFormat="1" ht="13.5" customHeight="1" thickBot="1">
      <c r="A24" s="343" t="s">
        <v>26</v>
      </c>
      <c r="B24" s="344" t="s">
        <v>151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6">
        <f t="shared" si="2"/>
        <v>0</v>
      </c>
      <c r="P24" s="347"/>
    </row>
    <row r="25" spans="1:16" s="338" customFormat="1" ht="15.75" customHeight="1" thickBot="1">
      <c r="A25" s="361" t="s">
        <v>27</v>
      </c>
      <c r="B25" s="355" t="s">
        <v>307</v>
      </c>
      <c r="C25" s="356">
        <f aca="true" t="shared" si="3" ref="C25:N25">SUM(C14:C24)</f>
        <v>13303</v>
      </c>
      <c r="D25" s="356">
        <f t="shared" si="3"/>
        <v>8901</v>
      </c>
      <c r="E25" s="356">
        <f t="shared" si="3"/>
        <v>11256</v>
      </c>
      <c r="F25" s="356">
        <f t="shared" si="3"/>
        <v>11237</v>
      </c>
      <c r="G25" s="356">
        <f t="shared" si="3"/>
        <v>14099</v>
      </c>
      <c r="H25" s="356">
        <f t="shared" si="3"/>
        <v>12251</v>
      </c>
      <c r="I25" s="356">
        <f t="shared" si="3"/>
        <v>11047</v>
      </c>
      <c r="J25" s="356">
        <f t="shared" si="3"/>
        <v>31639</v>
      </c>
      <c r="K25" s="356">
        <f t="shared" si="3"/>
        <v>13272</v>
      </c>
      <c r="L25" s="356">
        <f t="shared" si="3"/>
        <v>15233</v>
      </c>
      <c r="M25" s="356">
        <f t="shared" si="3"/>
        <v>18510</v>
      </c>
      <c r="N25" s="356">
        <f t="shared" si="3"/>
        <v>75643</v>
      </c>
      <c r="O25" s="357">
        <f t="shared" si="2"/>
        <v>236391</v>
      </c>
      <c r="P25" s="337"/>
    </row>
    <row r="26" spans="1:15" ht="16.5" thickBot="1">
      <c r="A26" s="362" t="s">
        <v>28</v>
      </c>
      <c r="B26" s="363" t="s">
        <v>308</v>
      </c>
      <c r="C26" s="364">
        <f aca="true" t="shared" si="4" ref="C26:O26">C12-C25</f>
        <v>-507</v>
      </c>
      <c r="D26" s="364">
        <f t="shared" si="4"/>
        <v>-2093</v>
      </c>
      <c r="E26" s="364">
        <f t="shared" si="4"/>
        <v>17496</v>
      </c>
      <c r="F26" s="364">
        <f t="shared" si="4"/>
        <v>-4033</v>
      </c>
      <c r="G26" s="364">
        <f t="shared" si="4"/>
        <v>-6070</v>
      </c>
      <c r="H26" s="364">
        <f t="shared" si="4"/>
        <v>-913</v>
      </c>
      <c r="I26" s="364">
        <f t="shared" si="4"/>
        <v>-3743</v>
      </c>
      <c r="J26" s="364">
        <f t="shared" si="4"/>
        <v>-12976</v>
      </c>
      <c r="K26" s="364">
        <f t="shared" si="4"/>
        <v>13644</v>
      </c>
      <c r="L26" s="364">
        <f t="shared" si="4"/>
        <v>-2166</v>
      </c>
      <c r="M26" s="364">
        <f t="shared" si="4"/>
        <v>-2130</v>
      </c>
      <c r="N26" s="364">
        <f t="shared" si="4"/>
        <v>4668</v>
      </c>
      <c r="O26" s="365">
        <f t="shared" si="4"/>
        <v>1177</v>
      </c>
    </row>
    <row r="27" spans="1:15" ht="16.5" thickBot="1">
      <c r="A27" s="368"/>
      <c r="B27" s="369" t="s">
        <v>309</v>
      </c>
      <c r="C27" s="370"/>
      <c r="D27" s="371">
        <f>C26+D26</f>
        <v>-2600</v>
      </c>
      <c r="E27" s="371">
        <f aca="true" t="shared" si="5" ref="E27:N27">D27+E26</f>
        <v>14896</v>
      </c>
      <c r="F27" s="371">
        <f t="shared" si="5"/>
        <v>10863</v>
      </c>
      <c r="G27" s="371">
        <f t="shared" si="5"/>
        <v>4793</v>
      </c>
      <c r="H27" s="371">
        <f t="shared" si="5"/>
        <v>3880</v>
      </c>
      <c r="I27" s="371">
        <f t="shared" si="5"/>
        <v>137</v>
      </c>
      <c r="J27" s="371">
        <f t="shared" si="5"/>
        <v>-12839</v>
      </c>
      <c r="K27" s="371">
        <f t="shared" si="5"/>
        <v>805</v>
      </c>
      <c r="L27" s="371">
        <f t="shared" si="5"/>
        <v>-1361</v>
      </c>
      <c r="M27" s="371">
        <f t="shared" si="5"/>
        <v>-3491</v>
      </c>
      <c r="N27" s="371">
        <f t="shared" si="5"/>
        <v>1177</v>
      </c>
      <c r="O27" s="37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2012. évre&amp;R&amp;"Times New Roman CE,Félkövér dőlt"&amp;12 15. sz. melléklet&amp;"Times New Roman CE,Normál"&amp;10
&amp;"Times New Roman CE,Félkövér dőlt"Ezer forintban !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24" sqref="C24"/>
    </sheetView>
  </sheetViews>
  <sheetFormatPr defaultColWidth="9.00390625" defaultRowHeight="12.75"/>
  <cols>
    <col min="1" max="1" width="7.875" style="332" customWidth="1"/>
    <col min="2" max="2" width="22.875" style="367" customWidth="1"/>
    <col min="3" max="14" width="9.50390625" style="367" customWidth="1"/>
    <col min="15" max="15" width="12.125" style="332" customWidth="1"/>
    <col min="16" max="16384" width="9.375" style="367" customWidth="1"/>
  </cols>
  <sheetData>
    <row r="1" spans="1:15" s="332" customFormat="1" ht="30" customHeight="1" thickBot="1">
      <c r="A1" s="373" t="s">
        <v>0</v>
      </c>
      <c r="B1" s="439" t="s">
        <v>310</v>
      </c>
      <c r="C1" s="329" t="s">
        <v>281</v>
      </c>
      <c r="D1" s="329" t="s">
        <v>282</v>
      </c>
      <c r="E1" s="329" t="s">
        <v>283</v>
      </c>
      <c r="F1" s="374" t="s">
        <v>284</v>
      </c>
      <c r="G1" s="374" t="s">
        <v>285</v>
      </c>
      <c r="H1" s="374" t="s">
        <v>286</v>
      </c>
      <c r="I1" s="374" t="s">
        <v>287</v>
      </c>
      <c r="J1" s="374" t="s">
        <v>288</v>
      </c>
      <c r="K1" s="374" t="s">
        <v>289</v>
      </c>
      <c r="L1" s="374" t="s">
        <v>290</v>
      </c>
      <c r="M1" s="374" t="s">
        <v>291</v>
      </c>
      <c r="N1" s="375" t="s">
        <v>292</v>
      </c>
      <c r="O1" s="376" t="s">
        <v>293</v>
      </c>
    </row>
    <row r="2" spans="1:15" s="332" customFormat="1" ht="15.75">
      <c r="A2" s="377" t="s">
        <v>2</v>
      </c>
      <c r="B2" s="440" t="s">
        <v>311</v>
      </c>
      <c r="C2" s="481">
        <v>2385</v>
      </c>
      <c r="D2" s="481">
        <v>2390</v>
      </c>
      <c r="E2" s="481">
        <v>2690</v>
      </c>
      <c r="F2" s="482">
        <v>3390</v>
      </c>
      <c r="G2" s="482">
        <v>2676</v>
      </c>
      <c r="H2" s="482">
        <v>2150</v>
      </c>
      <c r="I2" s="482">
        <v>2251</v>
      </c>
      <c r="J2" s="482">
        <v>2350</v>
      </c>
      <c r="K2" s="482">
        <v>2251</v>
      </c>
      <c r="L2" s="482">
        <v>2252</v>
      </c>
      <c r="M2" s="482">
        <v>2150</v>
      </c>
      <c r="N2" s="483">
        <v>2251</v>
      </c>
      <c r="O2" s="378">
        <f aca="true" t="shared" si="0" ref="O2:O20">SUM(C2:N2)</f>
        <v>29186</v>
      </c>
    </row>
    <row r="3" spans="1:15" ht="15.75">
      <c r="A3" s="379" t="s">
        <v>4</v>
      </c>
      <c r="B3" s="441"/>
      <c r="C3" s="482"/>
      <c r="D3" s="482"/>
      <c r="E3" s="482"/>
      <c r="F3" s="380"/>
      <c r="G3" s="380"/>
      <c r="H3" s="380"/>
      <c r="I3" s="380"/>
      <c r="J3" s="380"/>
      <c r="K3" s="380"/>
      <c r="L3" s="380"/>
      <c r="M3" s="380"/>
      <c r="N3" s="381"/>
      <c r="O3" s="382">
        <f t="shared" si="0"/>
        <v>0</v>
      </c>
    </row>
    <row r="4" spans="1:15" ht="15.75">
      <c r="A4" s="379" t="s">
        <v>6</v>
      </c>
      <c r="B4" s="441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1"/>
      <c r="O4" s="382">
        <f t="shared" si="0"/>
        <v>0</v>
      </c>
    </row>
    <row r="5" spans="1:15" ht="15.75">
      <c r="A5" s="379" t="s">
        <v>7</v>
      </c>
      <c r="B5" s="441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1"/>
      <c r="O5" s="382">
        <f t="shared" si="0"/>
        <v>0</v>
      </c>
    </row>
    <row r="6" spans="1:15" ht="15.75">
      <c r="A6" s="379" t="s">
        <v>8</v>
      </c>
      <c r="B6" s="441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  <c r="O6" s="382">
        <f t="shared" si="0"/>
        <v>0</v>
      </c>
    </row>
    <row r="7" spans="1:15" ht="15.75">
      <c r="A7" s="379" t="s">
        <v>9</v>
      </c>
      <c r="B7" s="441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  <c r="O7" s="382">
        <f t="shared" si="0"/>
        <v>0</v>
      </c>
    </row>
    <row r="8" spans="1:15" ht="15.75">
      <c r="A8" s="379" t="s">
        <v>10</v>
      </c>
      <c r="B8" s="441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1"/>
      <c r="O8" s="382">
        <f t="shared" si="0"/>
        <v>0</v>
      </c>
    </row>
    <row r="9" spans="1:15" ht="15.75">
      <c r="A9" s="379" t="s">
        <v>11</v>
      </c>
      <c r="B9" s="441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1"/>
      <c r="O9" s="382">
        <f t="shared" si="0"/>
        <v>0</v>
      </c>
    </row>
    <row r="10" spans="1:15" ht="15.75">
      <c r="A10" s="379" t="s">
        <v>12</v>
      </c>
      <c r="B10" s="441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1"/>
      <c r="O10" s="382">
        <f t="shared" si="0"/>
        <v>0</v>
      </c>
    </row>
    <row r="11" spans="1:15" ht="15.75">
      <c r="A11" s="383" t="s">
        <v>13</v>
      </c>
      <c r="B11" s="441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1"/>
      <c r="O11" s="382">
        <f t="shared" si="0"/>
        <v>0</v>
      </c>
    </row>
    <row r="12" spans="1:15" s="332" customFormat="1" ht="15.75">
      <c r="A12" s="383" t="s">
        <v>14</v>
      </c>
      <c r="B12" s="441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1"/>
      <c r="O12" s="382">
        <f t="shared" si="0"/>
        <v>0</v>
      </c>
    </row>
    <row r="13" spans="1:15" s="332" customFormat="1" ht="15.75">
      <c r="A13" s="383" t="s">
        <v>15</v>
      </c>
      <c r="B13" s="441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1"/>
      <c r="O13" s="382">
        <f t="shared" si="0"/>
        <v>0</v>
      </c>
    </row>
    <row r="14" spans="1:15" ht="15.75">
      <c r="A14" s="383" t="s">
        <v>16</v>
      </c>
      <c r="B14" s="441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1"/>
      <c r="O14" s="382">
        <f t="shared" si="0"/>
        <v>0</v>
      </c>
    </row>
    <row r="15" spans="1:15" ht="15.75">
      <c r="A15" s="383" t="s">
        <v>17</v>
      </c>
      <c r="B15" s="441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1"/>
      <c r="O15" s="382">
        <f t="shared" si="0"/>
        <v>0</v>
      </c>
    </row>
    <row r="16" spans="1:15" ht="15.75">
      <c r="A16" s="383" t="s">
        <v>18</v>
      </c>
      <c r="B16" s="441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1"/>
      <c r="O16" s="382">
        <f t="shared" si="0"/>
        <v>0</v>
      </c>
    </row>
    <row r="17" spans="1:15" ht="15.75">
      <c r="A17" s="383" t="s">
        <v>19</v>
      </c>
      <c r="B17" s="441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1"/>
      <c r="O17" s="382">
        <f t="shared" si="0"/>
        <v>0</v>
      </c>
    </row>
    <row r="18" spans="1:15" ht="15.75">
      <c r="A18" s="383" t="s">
        <v>20</v>
      </c>
      <c r="B18" s="441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1"/>
      <c r="O18" s="382">
        <f t="shared" si="0"/>
        <v>0</v>
      </c>
    </row>
    <row r="19" spans="1:15" ht="16.5" thickBot="1">
      <c r="A19" s="383" t="s">
        <v>21</v>
      </c>
      <c r="B19" s="442"/>
      <c r="C19" s="443"/>
      <c r="D19" s="443"/>
      <c r="E19" s="384"/>
      <c r="F19" s="384"/>
      <c r="G19" s="384"/>
      <c r="H19" s="384"/>
      <c r="I19" s="384"/>
      <c r="J19" s="384"/>
      <c r="K19" s="384"/>
      <c r="L19" s="384"/>
      <c r="M19" s="384"/>
      <c r="N19" s="385"/>
      <c r="O19" s="386">
        <f t="shared" si="0"/>
        <v>0</v>
      </c>
    </row>
    <row r="20" spans="1:15" s="332" customFormat="1" ht="16.5" thickBot="1">
      <c r="A20" s="387" t="s">
        <v>22</v>
      </c>
      <c r="B20" s="388" t="s">
        <v>293</v>
      </c>
      <c r="C20" s="389">
        <f aca="true" t="shared" si="1" ref="C20:N20">SUM(C2:C19)</f>
        <v>2385</v>
      </c>
      <c r="D20" s="390">
        <f t="shared" si="1"/>
        <v>2390</v>
      </c>
      <c r="E20" s="390">
        <f t="shared" si="1"/>
        <v>2690</v>
      </c>
      <c r="F20" s="390">
        <f t="shared" si="1"/>
        <v>3390</v>
      </c>
      <c r="G20" s="390">
        <f t="shared" si="1"/>
        <v>2676</v>
      </c>
      <c r="H20" s="390">
        <f t="shared" si="1"/>
        <v>2150</v>
      </c>
      <c r="I20" s="390">
        <f t="shared" si="1"/>
        <v>2251</v>
      </c>
      <c r="J20" s="390">
        <f t="shared" si="1"/>
        <v>2350</v>
      </c>
      <c r="K20" s="390">
        <f t="shared" si="1"/>
        <v>2251</v>
      </c>
      <c r="L20" s="390">
        <f t="shared" si="1"/>
        <v>2252</v>
      </c>
      <c r="M20" s="390">
        <f t="shared" si="1"/>
        <v>2150</v>
      </c>
      <c r="N20" s="391">
        <f t="shared" si="1"/>
        <v>2251</v>
      </c>
      <c r="O20" s="392">
        <f t="shared" si="0"/>
        <v>29186</v>
      </c>
    </row>
    <row r="21" spans="1:15" ht="15.75">
      <c r="A21" s="368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68"/>
    </row>
    <row r="22" ht="15.75">
      <c r="A22" s="368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2012. évre&amp;R&amp;"Times New Roman CE,Félkövér dőlt"&amp;12 16.sz. melléklet&amp;"Times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D75" sqref="D75"/>
    </sheetView>
  </sheetViews>
  <sheetFormatPr defaultColWidth="9.00390625" defaultRowHeight="12.75"/>
  <cols>
    <col min="1" max="1" width="6.125" style="17" customWidth="1"/>
    <col min="2" max="2" width="46.375" style="17" customWidth="1"/>
    <col min="3" max="3" width="12.00390625" style="161" customWidth="1"/>
    <col min="4" max="4" width="11.125" style="161" customWidth="1"/>
    <col min="5" max="5" width="11.875" style="161" customWidth="1"/>
    <col min="6" max="6" width="12.00390625" style="17" customWidth="1"/>
    <col min="7" max="16384" width="9.375" style="17" customWidth="1"/>
  </cols>
  <sheetData>
    <row r="1" spans="1:5" ht="15.75" customHeight="1">
      <c r="A1" s="38"/>
      <c r="B1" s="38"/>
      <c r="C1" s="38"/>
      <c r="D1" s="38"/>
      <c r="E1" s="38"/>
    </row>
    <row r="2" spans="1:6" ht="15.75" customHeight="1" thickBot="1">
      <c r="A2" s="548" t="s">
        <v>242</v>
      </c>
      <c r="B2" s="548"/>
      <c r="C2" s="548"/>
      <c r="D2" s="548"/>
      <c r="E2" s="548"/>
      <c r="F2" s="548"/>
    </row>
    <row r="3" spans="1:6" ht="15.75" customHeight="1">
      <c r="A3" s="550" t="s">
        <v>0</v>
      </c>
      <c r="B3" s="557" t="s">
        <v>1</v>
      </c>
      <c r="C3" s="554" t="s">
        <v>389</v>
      </c>
      <c r="D3" s="555"/>
      <c r="E3" s="555"/>
      <c r="F3" s="556"/>
    </row>
    <row r="4" spans="1:6" ht="27.75" customHeight="1" thickBot="1">
      <c r="A4" s="551"/>
      <c r="B4" s="553"/>
      <c r="C4" s="154" t="s">
        <v>142</v>
      </c>
      <c r="D4" s="153" t="s">
        <v>140</v>
      </c>
      <c r="E4" s="194" t="s">
        <v>141</v>
      </c>
      <c r="F4" s="195" t="s">
        <v>185</v>
      </c>
    </row>
    <row r="5" spans="1:6" s="19" customFormat="1" ht="12" customHeight="1" thickBot="1">
      <c r="A5" s="90">
        <v>1</v>
      </c>
      <c r="B5" s="91">
        <v>2</v>
      </c>
      <c r="C5" s="155">
        <v>3</v>
      </c>
      <c r="D5" s="155">
        <v>4</v>
      </c>
      <c r="E5" s="196">
        <v>5</v>
      </c>
      <c r="F5" s="209">
        <v>6</v>
      </c>
    </row>
    <row r="6" spans="1:6" s="18" customFormat="1" ht="15.75" customHeight="1" thickBot="1">
      <c r="A6" s="92" t="s">
        <v>2</v>
      </c>
      <c r="B6" s="93" t="s">
        <v>3</v>
      </c>
      <c r="C6" s="115">
        <f>C7+C8</f>
        <v>82671</v>
      </c>
      <c r="D6" s="115">
        <f>D7+D8</f>
        <v>86831</v>
      </c>
      <c r="E6" s="197">
        <f>E7+E8</f>
        <v>0</v>
      </c>
      <c r="F6" s="246">
        <f>E6/D6</f>
        <v>0</v>
      </c>
    </row>
    <row r="7" spans="1:6" s="18" customFormat="1" ht="15.75" customHeight="1" thickBot="1">
      <c r="A7" s="166" t="s">
        <v>4</v>
      </c>
      <c r="B7" s="167" t="s">
        <v>5</v>
      </c>
      <c r="C7" s="168">
        <v>14413</v>
      </c>
      <c r="D7" s="168">
        <v>18573</v>
      </c>
      <c r="E7" s="198"/>
      <c r="F7" s="247">
        <f>E7/D7</f>
        <v>0</v>
      </c>
    </row>
    <row r="8" spans="1:6" s="18" customFormat="1" ht="15.75" customHeight="1" thickBot="1">
      <c r="A8" s="96" t="s">
        <v>6</v>
      </c>
      <c r="B8" s="95" t="s">
        <v>133</v>
      </c>
      <c r="C8" s="120">
        <f>SUM(C9:C12)</f>
        <v>68258</v>
      </c>
      <c r="D8" s="120">
        <f>SUM(D9:D12)</f>
        <v>68258</v>
      </c>
      <c r="E8" s="199">
        <f>SUM(E9:E12)</f>
        <v>0</v>
      </c>
      <c r="F8" s="246">
        <f>E8/D8</f>
        <v>0</v>
      </c>
    </row>
    <row r="9" spans="1:6" s="18" customFormat="1" ht="15.75" customHeight="1">
      <c r="A9" s="97" t="s">
        <v>7</v>
      </c>
      <c r="B9" s="87" t="s">
        <v>115</v>
      </c>
      <c r="C9" s="151"/>
      <c r="D9" s="151"/>
      <c r="E9" s="200"/>
      <c r="F9" s="248"/>
    </row>
    <row r="10" spans="1:6" s="18" customFormat="1" ht="15.75" customHeight="1">
      <c r="A10" s="98" t="s">
        <v>8</v>
      </c>
      <c r="B10" s="88" t="s">
        <v>64</v>
      </c>
      <c r="C10" s="150">
        <v>20150</v>
      </c>
      <c r="D10" s="150">
        <v>20150</v>
      </c>
      <c r="E10" s="201"/>
      <c r="F10" s="249">
        <f aca="true" t="shared" si="0" ref="F10:F19">E10/D10</f>
        <v>0</v>
      </c>
    </row>
    <row r="11" spans="1:6" s="18" customFormat="1" ht="15.75" customHeight="1">
      <c r="A11" s="98" t="s">
        <v>9</v>
      </c>
      <c r="B11" s="88" t="s">
        <v>65</v>
      </c>
      <c r="C11" s="150">
        <v>47513</v>
      </c>
      <c r="D11" s="150">
        <v>47513</v>
      </c>
      <c r="E11" s="201"/>
      <c r="F11" s="249">
        <f t="shared" si="0"/>
        <v>0</v>
      </c>
    </row>
    <row r="12" spans="1:6" s="18" customFormat="1" ht="15.75" customHeight="1" thickBot="1">
      <c r="A12" s="99" t="s">
        <v>10</v>
      </c>
      <c r="B12" s="89" t="s">
        <v>66</v>
      </c>
      <c r="C12" s="152">
        <v>595</v>
      </c>
      <c r="D12" s="152">
        <v>595</v>
      </c>
      <c r="E12" s="202"/>
      <c r="F12" s="250">
        <f t="shared" si="0"/>
        <v>0</v>
      </c>
    </row>
    <row r="13" spans="1:6" s="18" customFormat="1" ht="15.75" customHeight="1" thickBot="1">
      <c r="A13" s="94" t="s">
        <v>11</v>
      </c>
      <c r="B13" s="95" t="s">
        <v>31</v>
      </c>
      <c r="C13" s="120">
        <f>SUM(C14:C16)</f>
        <v>11665</v>
      </c>
      <c r="D13" s="120">
        <f>SUM(D14:D16)</f>
        <v>11850</v>
      </c>
      <c r="E13" s="199">
        <f>SUM(E14:E16)</f>
        <v>0</v>
      </c>
      <c r="F13" s="246">
        <f t="shared" si="0"/>
        <v>0</v>
      </c>
    </row>
    <row r="14" spans="1:6" s="18" customFormat="1" ht="15.75" customHeight="1">
      <c r="A14" s="100" t="s">
        <v>12</v>
      </c>
      <c r="B14" s="101" t="s">
        <v>112</v>
      </c>
      <c r="C14" s="121">
        <v>11661</v>
      </c>
      <c r="D14" s="121">
        <v>11661</v>
      </c>
      <c r="E14" s="203"/>
      <c r="F14" s="249">
        <f t="shared" si="0"/>
        <v>0</v>
      </c>
    </row>
    <row r="15" spans="1:6" s="18" customFormat="1" ht="15.75" customHeight="1">
      <c r="A15" s="97" t="s">
        <v>13</v>
      </c>
      <c r="B15" s="88" t="s">
        <v>109</v>
      </c>
      <c r="C15" s="149"/>
      <c r="D15" s="149">
        <v>185</v>
      </c>
      <c r="E15" s="204"/>
      <c r="F15" s="249">
        <f t="shared" si="0"/>
        <v>0</v>
      </c>
    </row>
    <row r="16" spans="1:6" s="18" customFormat="1" ht="15.75" customHeight="1" thickBot="1">
      <c r="A16" s="102" t="s">
        <v>14</v>
      </c>
      <c r="B16" s="103" t="s">
        <v>113</v>
      </c>
      <c r="C16" s="118">
        <v>4</v>
      </c>
      <c r="D16" s="118">
        <v>4</v>
      </c>
      <c r="E16" s="205"/>
      <c r="F16" s="249">
        <f t="shared" si="0"/>
        <v>0</v>
      </c>
    </row>
    <row r="17" spans="1:6" s="18" customFormat="1" ht="15.75" customHeight="1" thickBot="1">
      <c r="A17" s="94" t="s">
        <v>15</v>
      </c>
      <c r="B17" s="95" t="s">
        <v>134</v>
      </c>
      <c r="C17" s="120">
        <f>SUM(C18:C27)</f>
        <v>18811</v>
      </c>
      <c r="D17" s="120">
        <f>SUM(D18:D27)</f>
        <v>82041</v>
      </c>
      <c r="E17" s="199">
        <f>SUM(E18:E27)</f>
        <v>0</v>
      </c>
      <c r="F17" s="246">
        <f t="shared" si="0"/>
        <v>0</v>
      </c>
    </row>
    <row r="18" spans="1:6" s="18" customFormat="1" ht="15.75" customHeight="1">
      <c r="A18" s="100" t="s">
        <v>16</v>
      </c>
      <c r="B18" s="101" t="s">
        <v>119</v>
      </c>
      <c r="C18" s="121">
        <v>14891</v>
      </c>
      <c r="D18" s="121">
        <v>15112</v>
      </c>
      <c r="E18" s="203"/>
      <c r="F18" s="248">
        <f t="shared" si="0"/>
        <v>0</v>
      </c>
    </row>
    <row r="19" spans="1:6" s="18" customFormat="1" ht="15.75" customHeight="1">
      <c r="A19" s="98" t="s">
        <v>17</v>
      </c>
      <c r="B19" s="88" t="s">
        <v>120</v>
      </c>
      <c r="C19" s="117"/>
      <c r="D19" s="117">
        <v>28</v>
      </c>
      <c r="E19" s="206"/>
      <c r="F19" s="249">
        <f t="shared" si="0"/>
        <v>0</v>
      </c>
    </row>
    <row r="20" spans="1:6" s="18" customFormat="1" ht="15.75" customHeight="1">
      <c r="A20" s="98" t="s">
        <v>18</v>
      </c>
      <c r="B20" s="88" t="s">
        <v>121</v>
      </c>
      <c r="C20" s="117"/>
      <c r="D20" s="117"/>
      <c r="E20" s="206"/>
      <c r="F20" s="249"/>
    </row>
    <row r="21" spans="1:6" s="18" customFormat="1" ht="15.75" customHeight="1">
      <c r="A21" s="102" t="s">
        <v>19</v>
      </c>
      <c r="B21" s="104" t="s">
        <v>390</v>
      </c>
      <c r="C21" s="118"/>
      <c r="D21" s="118">
        <v>8133</v>
      </c>
      <c r="E21" s="205"/>
      <c r="F21" s="249">
        <f>E21/D21</f>
        <v>0</v>
      </c>
    </row>
    <row r="22" spans="1:6" s="18" customFormat="1" ht="15.75" customHeight="1">
      <c r="A22" s="98" t="s">
        <v>20</v>
      </c>
      <c r="B22" s="88" t="s">
        <v>135</v>
      </c>
      <c r="C22" s="117"/>
      <c r="D22" s="117"/>
      <c r="E22" s="206"/>
      <c r="F22" s="249"/>
    </row>
    <row r="23" spans="1:6" s="18" customFormat="1" ht="15.75" customHeight="1">
      <c r="A23" s="98" t="s">
        <v>21</v>
      </c>
      <c r="B23" s="88" t="s">
        <v>190</v>
      </c>
      <c r="C23" s="117"/>
      <c r="D23" s="117"/>
      <c r="E23" s="206"/>
      <c r="F23" s="249"/>
    </row>
    <row r="24" spans="1:6" s="18" customFormat="1" ht="15.75" customHeight="1">
      <c r="A24" s="98" t="s">
        <v>22</v>
      </c>
      <c r="B24" s="88" t="s">
        <v>191</v>
      </c>
      <c r="C24" s="117">
        <v>3920</v>
      </c>
      <c r="D24" s="117">
        <v>3573</v>
      </c>
      <c r="E24" s="206"/>
      <c r="F24" s="249">
        <f>E24/D24</f>
        <v>0</v>
      </c>
    </row>
    <row r="25" spans="1:6" s="18" customFormat="1" ht="15.75" customHeight="1">
      <c r="A25" s="98" t="s">
        <v>23</v>
      </c>
      <c r="B25" s="88" t="s">
        <v>136</v>
      </c>
      <c r="C25" s="117"/>
      <c r="D25" s="117"/>
      <c r="E25" s="206"/>
      <c r="F25" s="249"/>
    </row>
    <row r="26" spans="1:6" s="18" customFormat="1" ht="15.75" customHeight="1">
      <c r="A26" s="98" t="s">
        <v>24</v>
      </c>
      <c r="B26" s="88" t="s">
        <v>312</v>
      </c>
      <c r="C26" s="117"/>
      <c r="D26" s="117"/>
      <c r="E26" s="206"/>
      <c r="F26" s="249"/>
    </row>
    <row r="27" spans="1:6" s="18" customFormat="1" ht="15.75" customHeight="1" thickBot="1">
      <c r="A27" s="102" t="s">
        <v>25</v>
      </c>
      <c r="B27" s="104" t="s">
        <v>193</v>
      </c>
      <c r="C27" s="118"/>
      <c r="D27" s="118">
        <v>55195</v>
      </c>
      <c r="E27" s="205"/>
      <c r="F27" s="249">
        <f aca="true" t="shared" si="1" ref="F27:F32">E27/D27</f>
        <v>0</v>
      </c>
    </row>
    <row r="28" spans="1:6" s="18" customFormat="1" ht="15.75" customHeight="1" thickBot="1">
      <c r="A28" s="94" t="s">
        <v>26</v>
      </c>
      <c r="B28" s="95" t="s">
        <v>238</v>
      </c>
      <c r="C28" s="120">
        <f>SUM(C29:C35)</f>
        <v>20560</v>
      </c>
      <c r="D28" s="120">
        <f>SUM(D29:D35)</f>
        <v>26496</v>
      </c>
      <c r="E28" s="120">
        <f>SUM(E29:E35)</f>
        <v>0</v>
      </c>
      <c r="F28" s="246">
        <f t="shared" si="1"/>
        <v>0</v>
      </c>
    </row>
    <row r="29" spans="1:6" s="18" customFormat="1" ht="15.75" customHeight="1">
      <c r="A29" s="100" t="s">
        <v>27</v>
      </c>
      <c r="B29" s="101" t="s">
        <v>168</v>
      </c>
      <c r="C29" s="121">
        <v>3182</v>
      </c>
      <c r="D29" s="121">
        <v>3182</v>
      </c>
      <c r="E29" s="203"/>
      <c r="F29" s="248">
        <f t="shared" si="1"/>
        <v>0</v>
      </c>
    </row>
    <row r="30" spans="1:6" s="18" customFormat="1" ht="15.75" customHeight="1">
      <c r="A30" s="98" t="s">
        <v>28</v>
      </c>
      <c r="B30" s="88" t="s">
        <v>169</v>
      </c>
      <c r="C30" s="117">
        <v>2107</v>
      </c>
      <c r="D30" s="117">
        <v>2965</v>
      </c>
      <c r="E30" s="206"/>
      <c r="F30" s="249">
        <f t="shared" si="1"/>
        <v>0</v>
      </c>
    </row>
    <row r="31" spans="1:6" s="18" customFormat="1" ht="15.75" customHeight="1">
      <c r="A31" s="98" t="s">
        <v>29</v>
      </c>
      <c r="B31" s="88" t="s">
        <v>122</v>
      </c>
      <c r="C31" s="117">
        <v>700</v>
      </c>
      <c r="D31" s="117">
        <v>5868</v>
      </c>
      <c r="E31" s="206"/>
      <c r="F31" s="249">
        <f t="shared" si="1"/>
        <v>0</v>
      </c>
    </row>
    <row r="32" spans="1:6" s="18" customFormat="1" ht="15.75" customHeight="1">
      <c r="A32" s="98" t="s">
        <v>30</v>
      </c>
      <c r="B32" s="88" t="s">
        <v>186</v>
      </c>
      <c r="C32" s="117">
        <v>9429</v>
      </c>
      <c r="D32" s="117">
        <v>9344</v>
      </c>
      <c r="E32" s="206"/>
      <c r="F32" s="249">
        <f t="shared" si="1"/>
        <v>0</v>
      </c>
    </row>
    <row r="33" spans="1:6" s="18" customFormat="1" ht="15.75" customHeight="1">
      <c r="A33" s="102" t="s">
        <v>32</v>
      </c>
      <c r="B33" s="88" t="s">
        <v>239</v>
      </c>
      <c r="C33" s="117"/>
      <c r="D33" s="117"/>
      <c r="E33" s="206"/>
      <c r="F33" s="249"/>
    </row>
    <row r="34" spans="1:6" s="18" customFormat="1" ht="15.75" customHeight="1">
      <c r="A34" s="102" t="s">
        <v>33</v>
      </c>
      <c r="B34" s="88" t="s">
        <v>192</v>
      </c>
      <c r="C34" s="117">
        <v>195</v>
      </c>
      <c r="D34" s="117">
        <v>190</v>
      </c>
      <c r="E34" s="117"/>
      <c r="F34" s="249"/>
    </row>
    <row r="35" spans="1:6" s="18" customFormat="1" ht="15.75" customHeight="1" thickBot="1">
      <c r="A35" s="97" t="s">
        <v>34</v>
      </c>
      <c r="B35" s="87" t="s">
        <v>237</v>
      </c>
      <c r="C35" s="149">
        <v>4947</v>
      </c>
      <c r="D35" s="149">
        <v>4947</v>
      </c>
      <c r="E35" s="204"/>
      <c r="F35" s="249">
        <f>E35/D35</f>
        <v>0</v>
      </c>
    </row>
    <row r="36" spans="1:6" s="18" customFormat="1" ht="15.75" customHeight="1" thickBot="1">
      <c r="A36" s="94" t="s">
        <v>35</v>
      </c>
      <c r="B36" s="95" t="s">
        <v>129</v>
      </c>
      <c r="C36" s="120">
        <f>SUM(C37:C38)</f>
        <v>10531</v>
      </c>
      <c r="D36" s="120">
        <f>SUM(D37:D38)</f>
        <v>10531</v>
      </c>
      <c r="E36" s="199">
        <f>SUM(E37:E38)</f>
        <v>0</v>
      </c>
      <c r="F36" s="246">
        <f>E36/D36</f>
        <v>0</v>
      </c>
    </row>
    <row r="37" spans="1:6" s="18" customFormat="1" ht="15.75" customHeight="1">
      <c r="A37" s="100" t="s">
        <v>36</v>
      </c>
      <c r="B37" s="101" t="s">
        <v>107</v>
      </c>
      <c r="C37" s="121">
        <v>10531</v>
      </c>
      <c r="D37" s="121">
        <v>10531</v>
      </c>
      <c r="E37" s="203"/>
      <c r="F37" s="248">
        <f>E37/D37</f>
        <v>0</v>
      </c>
    </row>
    <row r="38" spans="1:6" s="18" customFormat="1" ht="15.75" customHeight="1" thickBot="1">
      <c r="A38" s="98" t="s">
        <v>37</v>
      </c>
      <c r="B38" s="88" t="s">
        <v>108</v>
      </c>
      <c r="C38" s="117"/>
      <c r="D38" s="117"/>
      <c r="E38" s="206"/>
      <c r="F38" s="250"/>
    </row>
    <row r="39" spans="1:6" s="18" customFormat="1" ht="15.75" customHeight="1" thickBot="1">
      <c r="A39" s="94" t="s">
        <v>38</v>
      </c>
      <c r="B39" s="105" t="s">
        <v>41</v>
      </c>
      <c r="C39" s="156">
        <f>C6+C13+C17+C28+C36</f>
        <v>144238</v>
      </c>
      <c r="D39" s="156">
        <f>D6+D13+D17+D28+D36</f>
        <v>217749</v>
      </c>
      <c r="E39" s="207">
        <f>E6+E13+E17+E28+E36</f>
        <v>0</v>
      </c>
      <c r="F39" s="246">
        <f>E39/D39</f>
        <v>0</v>
      </c>
    </row>
    <row r="40" spans="1:6" s="18" customFormat="1" ht="15.75" customHeight="1">
      <c r="A40" s="100" t="s">
        <v>39</v>
      </c>
      <c r="B40" s="101" t="s">
        <v>123</v>
      </c>
      <c r="C40" s="121"/>
      <c r="D40" s="121">
        <v>4715</v>
      </c>
      <c r="E40" s="203"/>
      <c r="F40" s="260"/>
    </row>
    <row r="41" spans="1:6" s="18" customFormat="1" ht="15.75" customHeight="1">
      <c r="A41" s="98" t="s">
        <v>40</v>
      </c>
      <c r="B41" s="101" t="s">
        <v>137</v>
      </c>
      <c r="C41" s="121"/>
      <c r="D41" s="121"/>
      <c r="E41" s="203"/>
      <c r="F41" s="248"/>
    </row>
    <row r="42" spans="1:6" s="18" customFormat="1" ht="15.75" customHeight="1" thickBot="1">
      <c r="A42" s="210" t="s">
        <v>187</v>
      </c>
      <c r="B42" s="87" t="s">
        <v>188</v>
      </c>
      <c r="C42" s="149"/>
      <c r="D42" s="149"/>
      <c r="E42" s="204"/>
      <c r="F42" s="247"/>
    </row>
    <row r="43" spans="1:6" s="18" customFormat="1" ht="15.75" customHeight="1" thickBot="1">
      <c r="A43" s="96" t="s">
        <v>236</v>
      </c>
      <c r="B43" s="106" t="s">
        <v>124</v>
      </c>
      <c r="C43" s="119">
        <v>17063</v>
      </c>
      <c r="D43" s="119">
        <v>13962</v>
      </c>
      <c r="E43" s="208"/>
      <c r="F43" s="246"/>
    </row>
    <row r="44" spans="1:6" s="18" customFormat="1" ht="15.75" customHeight="1" thickBot="1">
      <c r="A44" s="96" t="s">
        <v>240</v>
      </c>
      <c r="B44" s="95" t="s">
        <v>42</v>
      </c>
      <c r="C44" s="120">
        <f>SUM(C39:C43)</f>
        <v>161301</v>
      </c>
      <c r="D44" s="120">
        <f>SUM(D39:D43)</f>
        <v>236426</v>
      </c>
      <c r="E44" s="199">
        <f>SUM(E39:E43)</f>
        <v>0</v>
      </c>
      <c r="F44" s="246">
        <f>E44/D44</f>
        <v>0</v>
      </c>
    </row>
    <row r="45" spans="1:5" s="20" customFormat="1" ht="13.5" customHeight="1">
      <c r="A45" s="107"/>
      <c r="B45" s="108"/>
      <c r="C45" s="157"/>
      <c r="D45" s="157"/>
      <c r="E45" s="157"/>
    </row>
    <row r="46" spans="1:5" s="20" customFormat="1" ht="13.5" customHeight="1">
      <c r="A46" s="107"/>
      <c r="B46" s="108"/>
      <c r="C46" s="157"/>
      <c r="D46" s="157"/>
      <c r="E46" s="157"/>
    </row>
    <row r="47" spans="1:5" ht="15.75">
      <c r="A47" s="109"/>
      <c r="B47" s="109"/>
      <c r="C47" s="158"/>
      <c r="D47" s="158"/>
      <c r="E47" s="158"/>
    </row>
    <row r="48" spans="1:5" ht="16.5" customHeight="1">
      <c r="A48" s="110" t="s">
        <v>43</v>
      </c>
      <c r="B48" s="110"/>
      <c r="C48" s="159"/>
      <c r="D48" s="159"/>
      <c r="E48" s="159"/>
    </row>
    <row r="49" spans="1:6" ht="16.5" customHeight="1" thickBot="1">
      <c r="A49" s="111"/>
      <c r="B49" s="111"/>
      <c r="C49" s="160"/>
      <c r="D49" s="549" t="s">
        <v>56</v>
      </c>
      <c r="E49" s="549"/>
      <c r="F49" s="549"/>
    </row>
    <row r="50" spans="1:6" ht="15.75" customHeight="1">
      <c r="A50" s="550" t="s">
        <v>0</v>
      </c>
      <c r="B50" s="552" t="s">
        <v>143</v>
      </c>
      <c r="C50" s="554" t="s">
        <v>391</v>
      </c>
      <c r="D50" s="555"/>
      <c r="E50" s="555"/>
      <c r="F50" s="556"/>
    </row>
    <row r="51" spans="1:6" s="19" customFormat="1" ht="34.5" customHeight="1" thickBot="1">
      <c r="A51" s="551"/>
      <c r="B51" s="553"/>
      <c r="C51" s="154" t="s">
        <v>142</v>
      </c>
      <c r="D51" s="153" t="s">
        <v>140</v>
      </c>
      <c r="E51" s="194" t="s">
        <v>141</v>
      </c>
      <c r="F51" s="195" t="s">
        <v>185</v>
      </c>
    </row>
    <row r="52" spans="1:6" ht="15.75" customHeight="1" thickBot="1">
      <c r="A52" s="92" t="s">
        <v>2</v>
      </c>
      <c r="B52" s="93" t="s">
        <v>44</v>
      </c>
      <c r="C52" s="115">
        <f>SUM(C53:C59)</f>
        <v>118286</v>
      </c>
      <c r="D52" s="115">
        <f>SUM(D53:D59)</f>
        <v>136642</v>
      </c>
      <c r="E52" s="197">
        <f>SUM(E53:E59)</f>
        <v>0</v>
      </c>
      <c r="F52" s="246">
        <f aca="true" t="shared" si="2" ref="F52:F58">E52/D52</f>
        <v>0</v>
      </c>
    </row>
    <row r="53" spans="1:6" ht="15.75" customHeight="1">
      <c r="A53" s="112" t="s">
        <v>4</v>
      </c>
      <c r="B53" s="113" t="s">
        <v>45</v>
      </c>
      <c r="C53" s="116">
        <v>41866</v>
      </c>
      <c r="D53" s="116">
        <v>44500</v>
      </c>
      <c r="E53" s="244"/>
      <c r="F53" s="251">
        <f t="shared" si="2"/>
        <v>0</v>
      </c>
    </row>
    <row r="54" spans="1:6" ht="15.75" customHeight="1">
      <c r="A54" s="98" t="s">
        <v>6</v>
      </c>
      <c r="B54" s="88" t="s">
        <v>46</v>
      </c>
      <c r="C54" s="117">
        <v>10498</v>
      </c>
      <c r="D54" s="117">
        <v>11431</v>
      </c>
      <c r="E54" s="206"/>
      <c r="F54" s="249">
        <f t="shared" si="2"/>
        <v>0</v>
      </c>
    </row>
    <row r="55" spans="1:6" ht="15.75" customHeight="1">
      <c r="A55" s="98" t="s">
        <v>7</v>
      </c>
      <c r="B55" s="88" t="s">
        <v>47</v>
      </c>
      <c r="C55" s="118">
        <v>30534</v>
      </c>
      <c r="D55" s="118">
        <v>38665</v>
      </c>
      <c r="E55" s="205"/>
      <c r="F55" s="252">
        <f t="shared" si="2"/>
        <v>0</v>
      </c>
    </row>
    <row r="56" spans="1:6" ht="15.75" customHeight="1">
      <c r="A56" s="98" t="s">
        <v>8</v>
      </c>
      <c r="B56" s="114" t="s">
        <v>132</v>
      </c>
      <c r="C56" s="118">
        <v>994</v>
      </c>
      <c r="D56" s="118">
        <v>1616</v>
      </c>
      <c r="E56" s="205"/>
      <c r="F56" s="252">
        <f t="shared" si="2"/>
        <v>0</v>
      </c>
    </row>
    <row r="57" spans="1:6" ht="15.75" customHeight="1">
      <c r="A57" s="98" t="s">
        <v>9</v>
      </c>
      <c r="B57" s="114" t="s">
        <v>170</v>
      </c>
      <c r="C57" s="118">
        <v>29504</v>
      </c>
      <c r="D57" s="118">
        <v>35297</v>
      </c>
      <c r="E57" s="205"/>
      <c r="F57" s="252">
        <f t="shared" si="2"/>
        <v>0</v>
      </c>
    </row>
    <row r="58" spans="1:6" ht="15.75" customHeight="1">
      <c r="A58" s="98" t="s">
        <v>10</v>
      </c>
      <c r="B58" s="88" t="s">
        <v>127</v>
      </c>
      <c r="C58" s="118">
        <v>4890</v>
      </c>
      <c r="D58" s="118">
        <v>5133</v>
      </c>
      <c r="E58" s="205"/>
      <c r="F58" s="252">
        <f t="shared" si="2"/>
        <v>0</v>
      </c>
    </row>
    <row r="59" spans="1:6" ht="15.75" customHeight="1" thickBot="1">
      <c r="A59" s="98" t="s">
        <v>11</v>
      </c>
      <c r="B59" s="104" t="s">
        <v>48</v>
      </c>
      <c r="C59" s="118"/>
      <c r="D59" s="118"/>
      <c r="E59" s="205"/>
      <c r="F59" s="247"/>
    </row>
    <row r="60" spans="1:6" ht="15.75" customHeight="1" thickBot="1">
      <c r="A60" s="94" t="s">
        <v>12</v>
      </c>
      <c r="B60" s="95" t="s">
        <v>50</v>
      </c>
      <c r="C60" s="120">
        <f>SUM(C61:C65)</f>
        <v>4589</v>
      </c>
      <c r="D60" s="120">
        <f>SUM(D61:D65)</f>
        <v>5015</v>
      </c>
      <c r="E60" s="199">
        <f>SUM(E61:E65)</f>
        <v>0</v>
      </c>
      <c r="F60" s="246">
        <f>E60/D60</f>
        <v>0</v>
      </c>
    </row>
    <row r="61" spans="1:6" ht="15.75" customHeight="1">
      <c r="A61" s="100">
        <v>10</v>
      </c>
      <c r="B61" s="101" t="s">
        <v>125</v>
      </c>
      <c r="C61" s="121"/>
      <c r="D61" s="121">
        <v>426</v>
      </c>
      <c r="E61" s="203"/>
      <c r="F61" s="249"/>
    </row>
    <row r="62" spans="1:6" ht="15.75" customHeight="1">
      <c r="A62" s="100" t="s">
        <v>14</v>
      </c>
      <c r="B62" s="88" t="s">
        <v>138</v>
      </c>
      <c r="C62" s="117">
        <v>4589</v>
      </c>
      <c r="D62" s="117">
        <v>4589</v>
      </c>
      <c r="E62" s="206"/>
      <c r="F62" s="249">
        <f>E62/D62</f>
        <v>0</v>
      </c>
    </row>
    <row r="63" spans="1:6" ht="15.75" customHeight="1">
      <c r="A63" s="100" t="s">
        <v>15</v>
      </c>
      <c r="B63" s="88" t="s">
        <v>106</v>
      </c>
      <c r="C63" s="117"/>
      <c r="D63" s="117"/>
      <c r="E63" s="206"/>
      <c r="F63" s="249"/>
    </row>
    <row r="64" spans="1:6" ht="15.75" customHeight="1">
      <c r="A64" s="100" t="s">
        <v>16</v>
      </c>
      <c r="B64" s="88" t="s">
        <v>166</v>
      </c>
      <c r="C64" s="117"/>
      <c r="D64" s="117"/>
      <c r="E64" s="206"/>
      <c r="F64" s="249"/>
    </row>
    <row r="65" spans="1:6" ht="15.75" customHeight="1" thickBot="1">
      <c r="A65" s="102" t="s">
        <v>17</v>
      </c>
      <c r="B65" s="104" t="s">
        <v>84</v>
      </c>
      <c r="C65" s="118"/>
      <c r="D65" s="118"/>
      <c r="E65" s="205"/>
      <c r="F65" s="249"/>
    </row>
    <row r="66" spans="1:6" ht="15.75" customHeight="1" thickBot="1">
      <c r="A66" s="94" t="s">
        <v>18</v>
      </c>
      <c r="B66" s="95" t="s">
        <v>147</v>
      </c>
      <c r="C66" s="120">
        <f>SUM(C67:C69)</f>
        <v>22706</v>
      </c>
      <c r="D66" s="120">
        <f>SUM(D67:D69)</f>
        <v>26068</v>
      </c>
      <c r="E66" s="199">
        <f>SUM(E67:E69)</f>
        <v>0</v>
      </c>
      <c r="F66" s="246">
        <f>E66/D66</f>
        <v>0</v>
      </c>
    </row>
    <row r="67" spans="1:6" ht="15.75" customHeight="1">
      <c r="A67" s="100" t="s">
        <v>19</v>
      </c>
      <c r="B67" s="101" t="s">
        <v>85</v>
      </c>
      <c r="C67" s="121">
        <v>250</v>
      </c>
      <c r="D67" s="121">
        <v>250</v>
      </c>
      <c r="E67" s="203"/>
      <c r="F67" s="248"/>
    </row>
    <row r="68" spans="1:6" ht="15.75" customHeight="1">
      <c r="A68" s="98" t="s">
        <v>20</v>
      </c>
      <c r="B68" s="88" t="s">
        <v>194</v>
      </c>
      <c r="C68" s="117">
        <v>22456</v>
      </c>
      <c r="D68" s="117">
        <v>25818</v>
      </c>
      <c r="E68" s="206"/>
      <c r="F68" s="249"/>
    </row>
    <row r="69" spans="1:6" ht="15.75" customHeight="1" thickBot="1">
      <c r="A69" s="102" t="s">
        <v>21</v>
      </c>
      <c r="B69" s="104" t="s">
        <v>128</v>
      </c>
      <c r="C69" s="118"/>
      <c r="D69" s="118"/>
      <c r="E69" s="205"/>
      <c r="F69" s="250"/>
    </row>
    <row r="70" spans="1:6" ht="15.75" customHeight="1" thickBot="1">
      <c r="A70" s="166" t="s">
        <v>22</v>
      </c>
      <c r="B70" s="167" t="s">
        <v>148</v>
      </c>
      <c r="C70" s="168">
        <v>1650</v>
      </c>
      <c r="D70" s="168">
        <v>1917</v>
      </c>
      <c r="E70" s="198"/>
      <c r="F70" s="253">
        <f>E70/D70</f>
        <v>0</v>
      </c>
    </row>
    <row r="71" spans="1:6" ht="15.75" customHeight="1" thickBot="1">
      <c r="A71" s="166" t="s">
        <v>23</v>
      </c>
      <c r="B71" s="167" t="s">
        <v>195</v>
      </c>
      <c r="C71" s="168"/>
      <c r="D71" s="168"/>
      <c r="E71" s="198"/>
      <c r="F71" s="247"/>
    </row>
    <row r="72" spans="1:6" ht="15.75" customHeight="1" thickBot="1">
      <c r="A72" s="94" t="s">
        <v>24</v>
      </c>
      <c r="B72" s="95" t="s">
        <v>149</v>
      </c>
      <c r="C72" s="120">
        <f>SUM(C73:C75)</f>
        <v>14070</v>
      </c>
      <c r="D72" s="120">
        <f>SUM(D73:D75)</f>
        <v>66784</v>
      </c>
      <c r="E72" s="199">
        <f>SUM(E73:E75)</f>
        <v>0</v>
      </c>
      <c r="F72" s="246">
        <f>E72/D72</f>
        <v>0</v>
      </c>
    </row>
    <row r="73" spans="1:6" ht="15.75" customHeight="1">
      <c r="A73" s="100" t="s">
        <v>25</v>
      </c>
      <c r="B73" s="101" t="s">
        <v>241</v>
      </c>
      <c r="C73" s="121">
        <v>10498</v>
      </c>
      <c r="D73" s="121">
        <v>10498</v>
      </c>
      <c r="E73" s="203"/>
      <c r="F73" s="248">
        <f>E73/D73</f>
        <v>0</v>
      </c>
    </row>
    <row r="74" spans="1:6" ht="15.75" customHeight="1">
      <c r="A74" s="97" t="s">
        <v>26</v>
      </c>
      <c r="B74" s="101" t="s">
        <v>118</v>
      </c>
      <c r="C74" s="149">
        <v>3572</v>
      </c>
      <c r="D74" s="149">
        <v>56286</v>
      </c>
      <c r="E74" s="204"/>
      <c r="F74" s="248">
        <f>E74/D74</f>
        <v>0</v>
      </c>
    </row>
    <row r="75" spans="1:6" ht="15.75" customHeight="1" thickBot="1">
      <c r="A75" s="102" t="s">
        <v>27</v>
      </c>
      <c r="B75" s="104" t="s">
        <v>110</v>
      </c>
      <c r="C75" s="118"/>
      <c r="D75" s="118"/>
      <c r="E75" s="205"/>
      <c r="F75" s="250"/>
    </row>
    <row r="76" spans="1:6" ht="15.75" customHeight="1" thickBot="1">
      <c r="A76" s="94" t="s">
        <v>28</v>
      </c>
      <c r="B76" s="95" t="s">
        <v>111</v>
      </c>
      <c r="C76" s="120">
        <f>C52+C60+C66+C70+C71+C72</f>
        <v>161301</v>
      </c>
      <c r="D76" s="120">
        <f>D52+D60+D66+D70+D71+D72</f>
        <v>236426</v>
      </c>
      <c r="E76" s="199">
        <f>E52+E60+E66+E70+E71+E72</f>
        <v>0</v>
      </c>
      <c r="F76" s="246">
        <f>E76/D76</f>
        <v>0</v>
      </c>
    </row>
  </sheetData>
  <sheetProtection/>
  <mergeCells count="8">
    <mergeCell ref="A2:F2"/>
    <mergeCell ref="D49:F49"/>
    <mergeCell ref="A50:A51"/>
    <mergeCell ref="B50:B51"/>
    <mergeCell ref="C50:F50"/>
    <mergeCell ref="A3:A4"/>
    <mergeCell ref="B3:B4"/>
    <mergeCell ref="C3:F3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&amp;C&amp;"Times New Roman CE,Félkövér"
Sióagárd Község Önkormányzata
2012. évi költségvetésének pénzügyi mérlege&amp;R&amp;"Times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75" zoomScaleNormal="75" workbookViewId="0" topLeftCell="A1">
      <selection activeCell="C17" sqref="C17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53" t="s">
        <v>396</v>
      </c>
      <c r="B1" s="454"/>
      <c r="C1" s="454"/>
      <c r="D1" s="454"/>
    </row>
    <row r="2" spans="1:4" s="456" customFormat="1" ht="27.75" customHeight="1" thickBot="1">
      <c r="A2" s="455"/>
      <c r="B2" s="455"/>
      <c r="C2" s="455"/>
      <c r="D2" s="455"/>
    </row>
    <row r="3" spans="1:4" s="457" customFormat="1" ht="24" customHeight="1">
      <c r="A3" s="558" t="s">
        <v>397</v>
      </c>
      <c r="B3" s="558" t="s">
        <v>398</v>
      </c>
      <c r="C3" s="558" t="s">
        <v>399</v>
      </c>
      <c r="D3" s="558" t="s">
        <v>400</v>
      </c>
    </row>
    <row r="4" spans="1:4" s="458" customFormat="1" ht="16.5" customHeight="1">
      <c r="A4" s="559"/>
      <c r="B4" s="559"/>
      <c r="C4" s="559"/>
      <c r="D4" s="559"/>
    </row>
    <row r="5" spans="1:4" s="459" customFormat="1" ht="13.5" customHeight="1" thickBot="1">
      <c r="A5" s="559"/>
      <c r="B5" s="560"/>
      <c r="C5" s="560"/>
      <c r="D5" s="560"/>
    </row>
    <row r="6" spans="1:4" s="458" customFormat="1" ht="16.5" customHeight="1" thickBot="1">
      <c r="A6" s="560"/>
      <c r="B6" s="460" t="s">
        <v>401</v>
      </c>
      <c r="C6" s="461" t="s">
        <v>402</v>
      </c>
      <c r="D6" s="461" t="s">
        <v>403</v>
      </c>
    </row>
    <row r="7" spans="1:4" s="464" customFormat="1" ht="13.5" thickBot="1">
      <c r="A7" s="462">
        <v>1</v>
      </c>
      <c r="B7" s="463">
        <v>2</v>
      </c>
      <c r="C7" s="463">
        <v>3</v>
      </c>
      <c r="D7" s="463">
        <v>4</v>
      </c>
    </row>
    <row r="8" spans="1:4" ht="20.25" customHeight="1">
      <c r="A8" s="465" t="s">
        <v>404</v>
      </c>
      <c r="B8" s="466">
        <v>4074</v>
      </c>
      <c r="C8" s="466">
        <v>1324</v>
      </c>
      <c r="D8" s="467">
        <f>B8*C8/1000</f>
        <v>5393.976</v>
      </c>
    </row>
    <row r="9" spans="1:4" ht="15.75">
      <c r="A9" s="468" t="s">
        <v>405</v>
      </c>
      <c r="B9" s="469">
        <v>253530</v>
      </c>
      <c r="C9" s="469">
        <v>12</v>
      </c>
      <c r="D9" s="467">
        <f>B9*C9/1000</f>
        <v>3042.36</v>
      </c>
    </row>
    <row r="10" spans="1:4" ht="15.75">
      <c r="A10" s="468" t="s">
        <v>406</v>
      </c>
      <c r="B10" s="469">
        <v>173000</v>
      </c>
      <c r="C10" s="469">
        <v>12</v>
      </c>
      <c r="D10" s="467">
        <f>B10*C10/1000</f>
        <v>2076</v>
      </c>
    </row>
    <row r="11" spans="1:4" ht="15.75">
      <c r="A11" s="468" t="s">
        <v>407</v>
      </c>
      <c r="B11" s="469">
        <v>2612</v>
      </c>
      <c r="C11" s="469">
        <v>5</v>
      </c>
      <c r="D11" s="467">
        <f>B11*C11/1000</f>
        <v>13.06</v>
      </c>
    </row>
    <row r="12" spans="1:4" ht="15.75">
      <c r="A12" s="468" t="s">
        <v>408</v>
      </c>
      <c r="B12" s="469"/>
      <c r="C12" s="469"/>
      <c r="D12" s="467">
        <f>B12*C12/1000</f>
        <v>0</v>
      </c>
    </row>
    <row r="13" spans="1:4" ht="15.75">
      <c r="A13" s="468" t="s">
        <v>409</v>
      </c>
      <c r="B13" s="469"/>
      <c r="C13" s="469"/>
      <c r="D13" s="467">
        <v>10809</v>
      </c>
    </row>
    <row r="14" spans="1:4" ht="15.75">
      <c r="A14" s="468" t="s">
        <v>410</v>
      </c>
      <c r="B14" s="469"/>
      <c r="C14" s="469"/>
      <c r="D14" s="467">
        <v>27604</v>
      </c>
    </row>
    <row r="15" spans="1:4" ht="15.75">
      <c r="A15" s="468" t="s">
        <v>411</v>
      </c>
      <c r="B15" s="469">
        <v>4763</v>
      </c>
      <c r="C15" s="469">
        <v>1304</v>
      </c>
      <c r="D15" s="467">
        <v>3037</v>
      </c>
    </row>
    <row r="16" spans="1:4" ht="15.75">
      <c r="A16" s="468" t="s">
        <v>412</v>
      </c>
      <c r="B16" s="469">
        <v>55360</v>
      </c>
      <c r="C16" s="469">
        <v>28</v>
      </c>
      <c r="D16" s="467">
        <f aca="true" t="shared" si="0" ref="D16:D22">B16*C16/1000</f>
        <v>1550.08</v>
      </c>
    </row>
    <row r="17" spans="1:4" ht="15.75">
      <c r="A17" s="468"/>
      <c r="B17" s="469"/>
      <c r="C17" s="469"/>
      <c r="D17" s="467">
        <f t="shared" si="0"/>
        <v>0</v>
      </c>
    </row>
    <row r="18" spans="1:4" ht="15.75">
      <c r="A18" s="468"/>
      <c r="B18" s="469"/>
      <c r="C18" s="469"/>
      <c r="D18" s="467">
        <f t="shared" si="0"/>
        <v>0</v>
      </c>
    </row>
    <row r="19" spans="1:4" ht="15.75">
      <c r="A19" s="468"/>
      <c r="B19" s="469"/>
      <c r="C19" s="469"/>
      <c r="D19" s="467">
        <f t="shared" si="0"/>
        <v>0</v>
      </c>
    </row>
    <row r="20" spans="1:4" ht="15.75">
      <c r="A20" s="468"/>
      <c r="B20" s="469"/>
      <c r="C20" s="469"/>
      <c r="D20" s="467">
        <f t="shared" si="0"/>
        <v>0</v>
      </c>
    </row>
    <row r="21" spans="1:4" ht="15.75">
      <c r="A21" s="468"/>
      <c r="B21" s="469"/>
      <c r="C21" s="469"/>
      <c r="D21" s="467">
        <f t="shared" si="0"/>
        <v>0</v>
      </c>
    </row>
    <row r="22" spans="1:4" ht="16.5" thickBot="1">
      <c r="A22" s="470"/>
      <c r="B22" s="471"/>
      <c r="C22" s="471"/>
      <c r="D22" s="467">
        <f t="shared" si="0"/>
        <v>0</v>
      </c>
    </row>
    <row r="23" spans="1:4" s="475" customFormat="1" ht="19.5" customHeight="1" thickBot="1">
      <c r="A23" s="472" t="s">
        <v>293</v>
      </c>
      <c r="B23" s="473"/>
      <c r="C23" s="473"/>
      <c r="D23" s="474">
        <f>SUM(D8:D22)</f>
        <v>53525.476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81" sqref="D81"/>
    </sheetView>
  </sheetViews>
  <sheetFormatPr defaultColWidth="9.00390625" defaultRowHeight="12.75"/>
  <cols>
    <col min="1" max="1" width="8.625" style="7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9" customFormat="1" ht="21" customHeight="1" thickBot="1">
      <c r="A1" s="24"/>
      <c r="B1" s="25"/>
      <c r="C1" s="25"/>
      <c r="D1" s="561" t="s">
        <v>420</v>
      </c>
      <c r="E1" s="561"/>
      <c r="F1" s="561"/>
      <c r="G1" s="561"/>
    </row>
    <row r="2" spans="1:7" s="10" customFormat="1" ht="15.75">
      <c r="A2" s="60" t="s">
        <v>51</v>
      </c>
      <c r="B2" s="61"/>
      <c r="C2" s="575" t="s">
        <v>167</v>
      </c>
      <c r="D2" s="576"/>
      <c r="E2" s="576"/>
      <c r="F2" s="570" t="s">
        <v>52</v>
      </c>
      <c r="G2" s="571"/>
    </row>
    <row r="3" spans="1:7" s="10" customFormat="1" ht="16.5" thickBot="1">
      <c r="A3" s="63" t="s">
        <v>53</v>
      </c>
      <c r="B3" s="64"/>
      <c r="C3" s="577" t="s">
        <v>54</v>
      </c>
      <c r="D3" s="578"/>
      <c r="E3" s="578"/>
      <c r="F3" s="572" t="s">
        <v>55</v>
      </c>
      <c r="G3" s="573"/>
    </row>
    <row r="4" spans="1:7" s="11" customFormat="1" ht="21" customHeight="1" thickBot="1">
      <c r="A4" s="26"/>
      <c r="B4" s="26"/>
      <c r="C4" s="26"/>
      <c r="D4" s="40"/>
      <c r="E4" s="574" t="s">
        <v>56</v>
      </c>
      <c r="F4" s="574"/>
      <c r="G4" s="574"/>
    </row>
    <row r="5" spans="1:7" ht="38.25">
      <c r="A5" s="27" t="s">
        <v>152</v>
      </c>
      <c r="B5" s="28" t="s">
        <v>57</v>
      </c>
      <c r="C5" s="579" t="s">
        <v>153</v>
      </c>
      <c r="D5" s="173" t="s">
        <v>144</v>
      </c>
      <c r="E5" s="28" t="s">
        <v>145</v>
      </c>
      <c r="F5" s="583" t="s">
        <v>141</v>
      </c>
      <c r="G5" s="568" t="s">
        <v>185</v>
      </c>
    </row>
    <row r="6" spans="1:7" ht="13.5" thickBot="1">
      <c r="A6" s="122" t="s">
        <v>58</v>
      </c>
      <c r="B6" s="29"/>
      <c r="C6" s="580"/>
      <c r="D6" s="581" t="s">
        <v>154</v>
      </c>
      <c r="E6" s="582"/>
      <c r="F6" s="584"/>
      <c r="G6" s="569"/>
    </row>
    <row r="7" spans="1:7" s="8" customFormat="1" ht="16.5" thickBot="1">
      <c r="A7" s="45">
        <v>1</v>
      </c>
      <c r="B7" s="44">
        <v>2</v>
      </c>
      <c r="C7" s="44">
        <v>3</v>
      </c>
      <c r="D7" s="174">
        <v>4</v>
      </c>
      <c r="E7" s="44">
        <v>5</v>
      </c>
      <c r="F7" s="211">
        <v>6</v>
      </c>
      <c r="G7" s="212">
        <v>7</v>
      </c>
    </row>
    <row r="8" spans="1:7" s="8" customFormat="1" ht="15.75" customHeight="1" thickBot="1">
      <c r="A8" s="585" t="s">
        <v>59</v>
      </c>
      <c r="B8" s="586"/>
      <c r="C8" s="586"/>
      <c r="D8" s="586"/>
      <c r="E8" s="586"/>
      <c r="F8" s="586"/>
      <c r="G8" s="587"/>
    </row>
    <row r="9" spans="1:7" s="12" customFormat="1" ht="13.5" customHeight="1" thickBot="1">
      <c r="A9" s="41">
        <v>1</v>
      </c>
      <c r="B9" s="42"/>
      <c r="C9" s="46" t="s">
        <v>60</v>
      </c>
      <c r="D9" s="175">
        <f>SUM(D10:D15)</f>
        <v>14413</v>
      </c>
      <c r="E9" s="175">
        <f>SUM(E10:E15)</f>
        <v>18538</v>
      </c>
      <c r="F9" s="175">
        <f>SUM(F10:F15)</f>
        <v>0</v>
      </c>
      <c r="G9" s="227">
        <f>F9/E9</f>
        <v>0</v>
      </c>
    </row>
    <row r="10" spans="1:7" s="2" customFormat="1" ht="13.5" customHeight="1">
      <c r="A10" s="30"/>
      <c r="B10" s="31">
        <v>1</v>
      </c>
      <c r="C10" s="47" t="s">
        <v>61</v>
      </c>
      <c r="D10" s="176">
        <v>50</v>
      </c>
      <c r="E10" s="176">
        <v>50</v>
      </c>
      <c r="F10" s="176"/>
      <c r="G10" s="213">
        <f>F10/E10</f>
        <v>0</v>
      </c>
    </row>
    <row r="11" spans="1:7" s="2" customFormat="1" ht="13.5" customHeight="1">
      <c r="A11" s="30"/>
      <c r="B11" s="31">
        <v>2</v>
      </c>
      <c r="C11" s="47" t="s">
        <v>62</v>
      </c>
      <c r="D11" s="176"/>
      <c r="E11" s="176"/>
      <c r="F11" s="176"/>
      <c r="G11" s="214"/>
    </row>
    <row r="12" spans="1:7" s="2" customFormat="1" ht="13.5" customHeight="1">
      <c r="A12" s="30"/>
      <c r="B12" s="31">
        <v>3</v>
      </c>
      <c r="C12" s="47" t="s">
        <v>88</v>
      </c>
      <c r="D12" s="176">
        <v>12220</v>
      </c>
      <c r="E12" s="176">
        <v>15302</v>
      </c>
      <c r="F12" s="176"/>
      <c r="G12" s="214">
        <f>F12/E12</f>
        <v>0</v>
      </c>
    </row>
    <row r="13" spans="1:7" s="2" customFormat="1" ht="13.5" customHeight="1">
      <c r="A13" s="30"/>
      <c r="B13" s="31">
        <v>4</v>
      </c>
      <c r="C13" s="47" t="s">
        <v>155</v>
      </c>
      <c r="D13" s="176">
        <v>2113</v>
      </c>
      <c r="E13" s="176">
        <v>3156</v>
      </c>
      <c r="F13" s="176"/>
      <c r="G13" s="214">
        <f>F13/E13</f>
        <v>0</v>
      </c>
    </row>
    <row r="14" spans="1:7" s="2" customFormat="1" ht="13.5" customHeight="1">
      <c r="A14" s="30"/>
      <c r="B14" s="31">
        <v>5</v>
      </c>
      <c r="C14" s="47" t="s">
        <v>139</v>
      </c>
      <c r="D14" s="176"/>
      <c r="E14" s="176"/>
      <c r="F14" s="176"/>
      <c r="G14" s="214"/>
    </row>
    <row r="15" spans="1:7" s="2" customFormat="1" ht="13.5" customHeight="1" thickBot="1">
      <c r="A15" s="30"/>
      <c r="B15" s="31">
        <v>6</v>
      </c>
      <c r="C15" s="47" t="s">
        <v>63</v>
      </c>
      <c r="D15" s="176">
        <v>30</v>
      </c>
      <c r="E15" s="176">
        <v>30</v>
      </c>
      <c r="F15" s="176"/>
      <c r="G15" s="214">
        <f>F15/E15</f>
        <v>0</v>
      </c>
    </row>
    <row r="16" spans="1:7" s="12" customFormat="1" ht="13.5" customHeight="1" thickBot="1">
      <c r="A16" s="41">
        <v>2</v>
      </c>
      <c r="B16" s="42"/>
      <c r="C16" s="46" t="s">
        <v>156</v>
      </c>
      <c r="D16" s="177">
        <f>SUM(D17:D20)</f>
        <v>68258</v>
      </c>
      <c r="E16" s="177">
        <f>SUM(E17:E20)</f>
        <v>68258</v>
      </c>
      <c r="F16" s="177">
        <f>SUM(F17:F20)</f>
        <v>0</v>
      </c>
      <c r="G16" s="227">
        <f>F16/E16</f>
        <v>0</v>
      </c>
    </row>
    <row r="17" spans="1:7" s="12" customFormat="1" ht="13.5" customHeight="1">
      <c r="A17" s="21"/>
      <c r="B17" s="23">
        <v>1</v>
      </c>
      <c r="C17" s="48" t="s">
        <v>115</v>
      </c>
      <c r="D17" s="178"/>
      <c r="E17" s="178"/>
      <c r="F17" s="178"/>
      <c r="G17" s="213"/>
    </row>
    <row r="18" spans="1:7" s="12" customFormat="1" ht="13.5" customHeight="1">
      <c r="A18" s="32"/>
      <c r="B18" s="33">
        <v>2</v>
      </c>
      <c r="C18" s="49" t="s">
        <v>64</v>
      </c>
      <c r="D18" s="179">
        <v>20150</v>
      </c>
      <c r="E18" s="179">
        <v>20150</v>
      </c>
      <c r="F18" s="179"/>
      <c r="G18" s="214">
        <f aca="true" t="shared" si="0" ref="G18:G24">F18/E18</f>
        <v>0</v>
      </c>
    </row>
    <row r="19" spans="1:7" s="2" customFormat="1" ht="13.5" customHeight="1">
      <c r="A19" s="30"/>
      <c r="B19" s="31">
        <v>3</v>
      </c>
      <c r="C19" s="47" t="s">
        <v>65</v>
      </c>
      <c r="D19" s="176">
        <v>47513</v>
      </c>
      <c r="E19" s="176">
        <v>47513</v>
      </c>
      <c r="F19" s="176"/>
      <c r="G19" s="214">
        <f t="shared" si="0"/>
        <v>0</v>
      </c>
    </row>
    <row r="20" spans="1:7" s="2" customFormat="1" ht="13.5" customHeight="1" thickBot="1">
      <c r="A20" s="30"/>
      <c r="B20" s="31">
        <v>4</v>
      </c>
      <c r="C20" s="47" t="s">
        <v>66</v>
      </c>
      <c r="D20" s="176">
        <v>595</v>
      </c>
      <c r="E20" s="176">
        <v>595</v>
      </c>
      <c r="F20" s="176"/>
      <c r="G20" s="215">
        <f t="shared" si="0"/>
        <v>0</v>
      </c>
    </row>
    <row r="21" spans="1:7" s="12" customFormat="1" ht="13.5" customHeight="1" thickBot="1">
      <c r="A21" s="41">
        <v>3</v>
      </c>
      <c r="B21" s="42"/>
      <c r="C21" s="46" t="s">
        <v>67</v>
      </c>
      <c r="D21" s="177">
        <f>SUM(D22:D24)</f>
        <v>11665</v>
      </c>
      <c r="E21" s="177">
        <f>SUM(E22:E24)</f>
        <v>11850</v>
      </c>
      <c r="F21" s="177">
        <f>SUM(F22:F24)</f>
        <v>0</v>
      </c>
      <c r="G21" s="227">
        <f t="shared" si="0"/>
        <v>0</v>
      </c>
    </row>
    <row r="22" spans="1:7" s="2" customFormat="1" ht="13.5" customHeight="1">
      <c r="A22" s="30"/>
      <c r="B22" s="31">
        <v>1</v>
      </c>
      <c r="C22" s="47" t="s">
        <v>68</v>
      </c>
      <c r="D22" s="176">
        <v>11661</v>
      </c>
      <c r="E22" s="176">
        <v>11661</v>
      </c>
      <c r="F22" s="176"/>
      <c r="G22" s="215">
        <f t="shared" si="0"/>
        <v>0</v>
      </c>
    </row>
    <row r="23" spans="1:7" s="2" customFormat="1" ht="13.5" customHeight="1">
      <c r="A23" s="30"/>
      <c r="B23" s="31">
        <v>2</v>
      </c>
      <c r="C23" s="47" t="s">
        <v>113</v>
      </c>
      <c r="D23" s="176">
        <v>4</v>
      </c>
      <c r="E23" s="176">
        <v>4</v>
      </c>
      <c r="F23" s="176"/>
      <c r="G23" s="215">
        <f t="shared" si="0"/>
        <v>0</v>
      </c>
    </row>
    <row r="24" spans="1:7" s="2" customFormat="1" ht="13.5" customHeight="1" thickBot="1">
      <c r="A24" s="30"/>
      <c r="B24" s="31">
        <v>3</v>
      </c>
      <c r="C24" s="47" t="s">
        <v>69</v>
      </c>
      <c r="D24" s="176"/>
      <c r="E24" s="176">
        <v>185</v>
      </c>
      <c r="F24" s="176"/>
      <c r="G24" s="215">
        <f t="shared" si="0"/>
        <v>0</v>
      </c>
    </row>
    <row r="25" spans="1:7" s="12" customFormat="1" ht="14.25" customHeight="1" thickBot="1">
      <c r="A25" s="41">
        <v>4</v>
      </c>
      <c r="B25" s="42"/>
      <c r="C25" s="46" t="s">
        <v>130</v>
      </c>
      <c r="D25" s="177">
        <f>SUM(D26:D36)</f>
        <v>18811</v>
      </c>
      <c r="E25" s="177">
        <f>SUM(E26:E36)</f>
        <v>82041</v>
      </c>
      <c r="F25" s="177">
        <f>SUM(F26:F36)</f>
        <v>0</v>
      </c>
      <c r="G25" s="227">
        <f>F25/E25</f>
        <v>0</v>
      </c>
    </row>
    <row r="26" spans="1:7" s="2" customFormat="1" ht="13.5" customHeight="1">
      <c r="A26" s="30"/>
      <c r="B26" s="31">
        <v>1</v>
      </c>
      <c r="C26" s="47" t="s">
        <v>70</v>
      </c>
      <c r="D26" s="176">
        <v>14891</v>
      </c>
      <c r="E26" s="176">
        <v>15112</v>
      </c>
      <c r="F26" s="176"/>
      <c r="G26" s="213">
        <f>F26/E26</f>
        <v>0</v>
      </c>
    </row>
    <row r="27" spans="1:7" s="2" customFormat="1" ht="13.5" customHeight="1">
      <c r="A27" s="30"/>
      <c r="B27" s="31">
        <v>2</v>
      </c>
      <c r="C27" s="47" t="s">
        <v>71</v>
      </c>
      <c r="D27" s="176"/>
      <c r="E27" s="176">
        <v>28</v>
      </c>
      <c r="F27" s="176"/>
      <c r="G27" s="214">
        <f>F27/E27</f>
        <v>0</v>
      </c>
    </row>
    <row r="28" spans="1:7" s="2" customFormat="1" ht="13.5" customHeight="1">
      <c r="A28" s="30"/>
      <c r="B28" s="31">
        <v>3</v>
      </c>
      <c r="C28" s="47" t="s">
        <v>131</v>
      </c>
      <c r="D28" s="176"/>
      <c r="E28" s="176"/>
      <c r="F28" s="176"/>
      <c r="G28" s="214"/>
    </row>
    <row r="29" spans="1:7" s="2" customFormat="1" ht="13.5" customHeight="1">
      <c r="A29" s="30"/>
      <c r="B29" s="31">
        <v>4</v>
      </c>
      <c r="C29" s="47" t="s">
        <v>390</v>
      </c>
      <c r="D29" s="176"/>
      <c r="E29" s="176">
        <v>8133</v>
      </c>
      <c r="F29" s="176"/>
      <c r="G29" s="214">
        <f>F29/E29</f>
        <v>0</v>
      </c>
    </row>
    <row r="30" spans="1:7" s="2" customFormat="1" ht="13.5" customHeight="1">
      <c r="A30" s="30"/>
      <c r="B30" s="31">
        <v>5</v>
      </c>
      <c r="C30" s="47" t="s">
        <v>72</v>
      </c>
      <c r="D30" s="176"/>
      <c r="E30" s="176"/>
      <c r="F30" s="176"/>
      <c r="G30" s="214"/>
    </row>
    <row r="31" spans="1:7" s="2" customFormat="1" ht="13.5" customHeight="1">
      <c r="A31" s="30"/>
      <c r="B31" s="31">
        <v>6</v>
      </c>
      <c r="C31" s="47" t="s">
        <v>191</v>
      </c>
      <c r="D31" s="176">
        <v>3920</v>
      </c>
      <c r="E31" s="176">
        <v>3573</v>
      </c>
      <c r="F31" s="176"/>
      <c r="G31" s="214">
        <f>F31/E31</f>
        <v>0</v>
      </c>
    </row>
    <row r="32" spans="1:7" s="2" customFormat="1" ht="13.5" customHeight="1">
      <c r="A32" s="30"/>
      <c r="B32" s="31">
        <v>7</v>
      </c>
      <c r="C32" s="47" t="s">
        <v>207</v>
      </c>
      <c r="D32" s="176"/>
      <c r="E32" s="176"/>
      <c r="F32" s="176"/>
      <c r="G32" s="214"/>
    </row>
    <row r="33" spans="1:7" s="2" customFormat="1" ht="13.5" customHeight="1">
      <c r="A33" s="30"/>
      <c r="B33" s="31">
        <v>8</v>
      </c>
      <c r="C33" s="47" t="s">
        <v>73</v>
      </c>
      <c r="D33" s="176"/>
      <c r="E33" s="176"/>
      <c r="F33" s="176"/>
      <c r="G33" s="214"/>
    </row>
    <row r="34" spans="1:7" s="2" customFormat="1" ht="13.5" customHeight="1">
      <c r="A34" s="30"/>
      <c r="B34" s="31">
        <v>9</v>
      </c>
      <c r="C34" s="47" t="s">
        <v>312</v>
      </c>
      <c r="D34" s="176"/>
      <c r="E34" s="176"/>
      <c r="F34" s="176"/>
      <c r="G34" s="214"/>
    </row>
    <row r="35" spans="1:7" s="2" customFormat="1" ht="13.5" customHeight="1">
      <c r="A35" s="57"/>
      <c r="B35" s="58">
        <v>10</v>
      </c>
      <c r="C35" s="59" t="s">
        <v>208</v>
      </c>
      <c r="D35" s="180"/>
      <c r="E35" s="180">
        <v>55195</v>
      </c>
      <c r="F35" s="180"/>
      <c r="G35" s="214">
        <f>F35/E35</f>
        <v>0</v>
      </c>
    </row>
    <row r="36" spans="1:7" s="2" customFormat="1" ht="13.5" customHeight="1" thickBot="1">
      <c r="A36" s="254"/>
      <c r="B36" s="286">
        <v>11</v>
      </c>
      <c r="C36" s="289" t="s">
        <v>209</v>
      </c>
      <c r="D36" s="287"/>
      <c r="E36" s="287"/>
      <c r="F36" s="289"/>
      <c r="G36" s="288"/>
    </row>
    <row r="37" spans="1:7" s="2" customFormat="1" ht="13.5" customHeight="1" thickBot="1">
      <c r="A37" s="41">
        <v>5</v>
      </c>
      <c r="B37" s="42"/>
      <c r="C37" s="46" t="s">
        <v>171</v>
      </c>
      <c r="D37" s="177">
        <f>SUM(D38:D44)</f>
        <v>20560</v>
      </c>
      <c r="E37" s="177">
        <f>SUM(E38:E44)</f>
        <v>26496</v>
      </c>
      <c r="F37" s="177">
        <f>SUM(F38:F44)</f>
        <v>0</v>
      </c>
      <c r="G37" s="227">
        <f aca="true" t="shared" si="1" ref="G37:G44">F37/E37</f>
        <v>0</v>
      </c>
    </row>
    <row r="38" spans="1:7" s="2" customFormat="1" ht="13.5" customHeight="1">
      <c r="A38" s="34"/>
      <c r="B38" s="35">
        <v>1</v>
      </c>
      <c r="C38" s="56" t="s">
        <v>243</v>
      </c>
      <c r="D38" s="181">
        <v>5647</v>
      </c>
      <c r="E38" s="181">
        <v>10542</v>
      </c>
      <c r="F38" s="181"/>
      <c r="G38" s="213">
        <f t="shared" si="1"/>
        <v>0</v>
      </c>
    </row>
    <row r="39" spans="1:7" s="2" customFormat="1" ht="13.5" customHeight="1">
      <c r="A39" s="30"/>
      <c r="B39" s="31">
        <v>2</v>
      </c>
      <c r="C39" s="47" t="s">
        <v>210</v>
      </c>
      <c r="D39" s="176">
        <v>3182</v>
      </c>
      <c r="E39" s="176">
        <v>3182</v>
      </c>
      <c r="F39" s="176"/>
      <c r="G39" s="214">
        <f t="shared" si="1"/>
        <v>0</v>
      </c>
    </row>
    <row r="40" spans="1:7" s="2" customFormat="1" ht="13.5" customHeight="1">
      <c r="A40" s="30"/>
      <c r="B40" s="31">
        <v>3</v>
      </c>
      <c r="C40" s="47" t="s">
        <v>211</v>
      </c>
      <c r="D40" s="176"/>
      <c r="E40" s="176">
        <v>273</v>
      </c>
      <c r="F40" s="176"/>
      <c r="G40" s="214">
        <f t="shared" si="1"/>
        <v>0</v>
      </c>
    </row>
    <row r="41" spans="1:7" s="2" customFormat="1" ht="13.5" customHeight="1">
      <c r="A41" s="30"/>
      <c r="B41" s="31">
        <v>4</v>
      </c>
      <c r="C41" s="47" t="s">
        <v>212</v>
      </c>
      <c r="D41" s="176">
        <v>2107</v>
      </c>
      <c r="E41" s="176">
        <v>2965</v>
      </c>
      <c r="F41" s="176"/>
      <c r="G41" s="214">
        <f t="shared" si="1"/>
        <v>0</v>
      </c>
    </row>
    <row r="42" spans="1:7" s="2" customFormat="1" ht="13.5" customHeight="1">
      <c r="A42" s="30"/>
      <c r="B42" s="31">
        <v>5</v>
      </c>
      <c r="C42" s="50" t="s">
        <v>213</v>
      </c>
      <c r="D42" s="176">
        <v>9429</v>
      </c>
      <c r="E42" s="176">
        <v>9344</v>
      </c>
      <c r="F42" s="176"/>
      <c r="G42" s="215">
        <f t="shared" si="1"/>
        <v>0</v>
      </c>
    </row>
    <row r="43" spans="1:7" s="2" customFormat="1" ht="13.5" customHeight="1">
      <c r="A43" s="30"/>
      <c r="B43" s="31">
        <v>5</v>
      </c>
      <c r="C43" s="47" t="s">
        <v>75</v>
      </c>
      <c r="D43" s="85"/>
      <c r="E43" s="85"/>
      <c r="F43" s="85"/>
      <c r="G43" s="214"/>
    </row>
    <row r="44" spans="1:7" s="2" customFormat="1" ht="13.5" customHeight="1" thickBot="1">
      <c r="A44" s="290"/>
      <c r="B44" s="291">
        <v>6</v>
      </c>
      <c r="C44" s="292" t="s">
        <v>214</v>
      </c>
      <c r="D44" s="289">
        <v>195</v>
      </c>
      <c r="E44" s="287">
        <v>190</v>
      </c>
      <c r="F44" s="289"/>
      <c r="G44" s="214">
        <f t="shared" si="1"/>
        <v>0</v>
      </c>
    </row>
    <row r="45" spans="1:7" s="12" customFormat="1" ht="13.5" customHeight="1" thickBot="1">
      <c r="A45" s="41">
        <v>6</v>
      </c>
      <c r="B45" s="42"/>
      <c r="C45" s="46" t="s">
        <v>114</v>
      </c>
      <c r="D45" s="177">
        <f>SUM(D46:D48)</f>
        <v>27594</v>
      </c>
      <c r="E45" s="177">
        <f>SUM(E46:E48)</f>
        <v>24493</v>
      </c>
      <c r="F45" s="177">
        <f>SUM(F46:F48)</f>
        <v>0</v>
      </c>
      <c r="G45" s="227">
        <f>F45/E45</f>
        <v>0</v>
      </c>
    </row>
    <row r="46" spans="1:7" s="2" customFormat="1" ht="13.5" customHeight="1">
      <c r="A46" s="30"/>
      <c r="B46" s="31">
        <v>1</v>
      </c>
      <c r="C46" s="47" t="s">
        <v>277</v>
      </c>
      <c r="D46" s="176">
        <v>10531</v>
      </c>
      <c r="E46" s="176">
        <v>10531</v>
      </c>
      <c r="F46" s="176"/>
      <c r="G46" s="213">
        <f>F46/E46</f>
        <v>0</v>
      </c>
    </row>
    <row r="47" spans="1:7" s="2" customFormat="1" ht="13.5" customHeight="1">
      <c r="A47" s="30"/>
      <c r="B47" s="31">
        <v>2</v>
      </c>
      <c r="C47" s="47" t="s">
        <v>107</v>
      </c>
      <c r="D47" s="176">
        <v>17063</v>
      </c>
      <c r="E47" s="176">
        <v>13962</v>
      </c>
      <c r="F47" s="176"/>
      <c r="G47" s="213">
        <f>F47/E47</f>
        <v>0</v>
      </c>
    </row>
    <row r="48" spans="1:7" s="2" customFormat="1" ht="13.5" customHeight="1" thickBot="1">
      <c r="A48" s="30"/>
      <c r="B48" s="31">
        <v>3</v>
      </c>
      <c r="C48" s="47" t="s">
        <v>215</v>
      </c>
      <c r="D48" s="176"/>
      <c r="E48" s="176"/>
      <c r="F48" s="176"/>
      <c r="G48" s="215"/>
    </row>
    <row r="49" spans="1:7" s="2" customFormat="1" ht="13.5" customHeight="1" thickBot="1">
      <c r="A49" s="41">
        <v>7</v>
      </c>
      <c r="B49" s="42"/>
      <c r="C49" s="51" t="s">
        <v>76</v>
      </c>
      <c r="D49" s="175">
        <f>D50+D51</f>
        <v>0</v>
      </c>
      <c r="E49" s="175">
        <f>E50+E51</f>
        <v>4715</v>
      </c>
      <c r="F49" s="175">
        <f>F50+F51</f>
        <v>0</v>
      </c>
      <c r="G49" s="227"/>
    </row>
    <row r="50" spans="1:7" s="2" customFormat="1" ht="13.5" customHeight="1">
      <c r="A50" s="22"/>
      <c r="B50" s="23">
        <v>1</v>
      </c>
      <c r="C50" s="52" t="s">
        <v>116</v>
      </c>
      <c r="D50" s="178"/>
      <c r="E50" s="178">
        <v>4715</v>
      </c>
      <c r="F50" s="178"/>
      <c r="G50" s="213">
        <f>F50/E50</f>
        <v>0</v>
      </c>
    </row>
    <row r="51" spans="1:7" s="2" customFormat="1" ht="15.75" customHeight="1" thickBot="1">
      <c r="A51" s="34"/>
      <c r="B51" s="35">
        <v>2</v>
      </c>
      <c r="C51" s="53" t="s">
        <v>157</v>
      </c>
      <c r="D51" s="181"/>
      <c r="E51" s="181"/>
      <c r="F51" s="181"/>
      <c r="G51" s="215"/>
    </row>
    <row r="52" spans="1:7" s="2" customFormat="1" ht="15.75" thickBot="1">
      <c r="A52" s="162"/>
      <c r="B52" s="163"/>
      <c r="C52" s="54" t="s">
        <v>42</v>
      </c>
      <c r="D52" s="182">
        <f>D9+D16+D21+D25+D37+D45+D49</f>
        <v>161301</v>
      </c>
      <c r="E52" s="182">
        <f>E9+E16+E21+E25+E37+E45+E49</f>
        <v>236391</v>
      </c>
      <c r="F52" s="182">
        <f>F9+F16+F21+F25+F37+F45+F49</f>
        <v>0</v>
      </c>
      <c r="G52" s="216">
        <f>F52/E52</f>
        <v>0</v>
      </c>
    </row>
    <row r="53" spans="1:6" ht="13.5" thickBot="1">
      <c r="A53" s="36"/>
      <c r="B53" s="37"/>
      <c r="C53" s="37"/>
      <c r="D53" s="37"/>
      <c r="E53" s="37"/>
      <c r="F53" s="37"/>
    </row>
    <row r="54" spans="1:7" s="8" customFormat="1" ht="16.5" customHeight="1" thickBot="1">
      <c r="A54" s="562" t="s">
        <v>77</v>
      </c>
      <c r="B54" s="563"/>
      <c r="C54" s="563"/>
      <c r="D54" s="563"/>
      <c r="E54" s="563"/>
      <c r="F54" s="563"/>
      <c r="G54" s="564"/>
    </row>
    <row r="55" spans="1:7" s="13" customFormat="1" ht="15" customHeight="1" thickBot="1">
      <c r="A55" s="41">
        <v>9</v>
      </c>
      <c r="B55" s="42"/>
      <c r="C55" s="46" t="s">
        <v>78</v>
      </c>
      <c r="D55" s="177">
        <f>SUM(D56:D62)</f>
        <v>90031</v>
      </c>
      <c r="E55" s="177">
        <f>SUM(E56:E62)</f>
        <v>107471</v>
      </c>
      <c r="F55" s="177">
        <f>SUM(F56:F62)</f>
        <v>0</v>
      </c>
      <c r="G55" s="227">
        <f aca="true" t="shared" si="2" ref="G55:G61">F55/E55</f>
        <v>0</v>
      </c>
    </row>
    <row r="56" spans="1:7" ht="15" customHeight="1">
      <c r="A56" s="30"/>
      <c r="B56" s="31">
        <v>1</v>
      </c>
      <c r="C56" s="47" t="s">
        <v>79</v>
      </c>
      <c r="D56" s="176">
        <v>20194</v>
      </c>
      <c r="E56" s="176">
        <v>22115</v>
      </c>
      <c r="F56" s="176"/>
      <c r="G56" s="231">
        <f t="shared" si="2"/>
        <v>0</v>
      </c>
    </row>
    <row r="57" spans="1:7" ht="15" customHeight="1">
      <c r="A57" s="30"/>
      <c r="B57" s="31">
        <v>2</v>
      </c>
      <c r="C57" s="47" t="s">
        <v>46</v>
      </c>
      <c r="D57" s="176">
        <v>5065</v>
      </c>
      <c r="E57" s="176">
        <v>5795</v>
      </c>
      <c r="F57" s="176"/>
      <c r="G57" s="444">
        <f t="shared" si="2"/>
        <v>0</v>
      </c>
    </row>
    <row r="58" spans="1:7" ht="15" customHeight="1">
      <c r="A58" s="30"/>
      <c r="B58" s="31">
        <v>3</v>
      </c>
      <c r="C58" s="47" t="s">
        <v>80</v>
      </c>
      <c r="D58" s="176">
        <v>29678</v>
      </c>
      <c r="E58" s="176">
        <v>37809</v>
      </c>
      <c r="F58" s="176"/>
      <c r="G58" s="444">
        <f t="shared" si="2"/>
        <v>0</v>
      </c>
    </row>
    <row r="59" spans="1:7" ht="15" customHeight="1">
      <c r="A59" s="30"/>
      <c r="B59" s="31">
        <v>4</v>
      </c>
      <c r="C59" s="123" t="s">
        <v>132</v>
      </c>
      <c r="D59" s="176">
        <v>700</v>
      </c>
      <c r="E59" s="176">
        <v>1322</v>
      </c>
      <c r="F59" s="176"/>
      <c r="G59" s="444">
        <f t="shared" si="2"/>
        <v>0</v>
      </c>
    </row>
    <row r="60" spans="1:7" ht="15" customHeight="1">
      <c r="A60" s="30"/>
      <c r="B60" s="31">
        <v>5</v>
      </c>
      <c r="C60" s="47" t="s">
        <v>173</v>
      </c>
      <c r="D60" s="176">
        <v>29504</v>
      </c>
      <c r="E60" s="176">
        <v>35297</v>
      </c>
      <c r="F60" s="176"/>
      <c r="G60" s="444">
        <f t="shared" si="2"/>
        <v>0</v>
      </c>
    </row>
    <row r="61" spans="1:7" ht="15" customHeight="1">
      <c r="A61" s="30"/>
      <c r="B61" s="31">
        <v>6</v>
      </c>
      <c r="C61" s="47" t="s">
        <v>81</v>
      </c>
      <c r="D61" s="176">
        <v>4890</v>
      </c>
      <c r="E61" s="176">
        <v>5133</v>
      </c>
      <c r="F61" s="176"/>
      <c r="G61" s="444">
        <f t="shared" si="2"/>
        <v>0</v>
      </c>
    </row>
    <row r="62" spans="1:7" ht="15" customHeight="1" thickBot="1">
      <c r="A62" s="30"/>
      <c r="B62" s="31">
        <v>7</v>
      </c>
      <c r="C62" s="47" t="s">
        <v>48</v>
      </c>
      <c r="D62" s="176"/>
      <c r="E62" s="176"/>
      <c r="F62" s="176"/>
      <c r="G62" s="444"/>
    </row>
    <row r="63" spans="1:7" s="13" customFormat="1" ht="15" customHeight="1" thickBot="1">
      <c r="A63" s="41">
        <v>10</v>
      </c>
      <c r="B63" s="42"/>
      <c r="C63" s="46" t="s">
        <v>82</v>
      </c>
      <c r="D63" s="177">
        <f>SUM(D64:D66)</f>
        <v>4589</v>
      </c>
      <c r="E63" s="177">
        <f>SUM(E64:E66)</f>
        <v>5015</v>
      </c>
      <c r="F63" s="177">
        <f>SUM(F64:F66)</f>
        <v>0</v>
      </c>
      <c r="G63" s="227">
        <f>F63/E63</f>
        <v>0</v>
      </c>
    </row>
    <row r="64" spans="1:7" ht="15" customHeight="1">
      <c r="A64" s="30"/>
      <c r="B64" s="31">
        <v>1</v>
      </c>
      <c r="C64" s="47" t="s">
        <v>83</v>
      </c>
      <c r="D64" s="176"/>
      <c r="E64" s="176">
        <v>426</v>
      </c>
      <c r="F64" s="176"/>
      <c r="G64" s="231"/>
    </row>
    <row r="65" spans="1:7" ht="15" customHeight="1">
      <c r="A65" s="30"/>
      <c r="B65" s="31">
        <v>2</v>
      </c>
      <c r="C65" s="47" t="s">
        <v>138</v>
      </c>
      <c r="D65" s="176">
        <v>4589</v>
      </c>
      <c r="E65" s="176">
        <v>4589</v>
      </c>
      <c r="F65" s="176"/>
      <c r="G65" s="231">
        <f>F65/E65</f>
        <v>0</v>
      </c>
    </row>
    <row r="66" spans="1:7" ht="15" customHeight="1" thickBot="1">
      <c r="A66" s="30"/>
      <c r="B66" s="31">
        <v>3</v>
      </c>
      <c r="C66" s="47" t="s">
        <v>84</v>
      </c>
      <c r="D66" s="176"/>
      <c r="E66" s="176"/>
      <c r="F66" s="176"/>
      <c r="G66" s="231"/>
    </row>
    <row r="67" spans="1:7" s="13" customFormat="1" ht="15" customHeight="1" thickBot="1">
      <c r="A67" s="41">
        <v>11</v>
      </c>
      <c r="B67" s="42"/>
      <c r="C67" s="46" t="s">
        <v>49</v>
      </c>
      <c r="D67" s="177">
        <f>SUM(D68+D69+D70)</f>
        <v>22656</v>
      </c>
      <c r="E67" s="177">
        <f>SUM(E68+E69+E70)</f>
        <v>26018</v>
      </c>
      <c r="F67" s="177">
        <f>SUM(F68+F69+F70)</f>
        <v>0</v>
      </c>
      <c r="G67" s="227">
        <f>F67/E67</f>
        <v>0</v>
      </c>
    </row>
    <row r="68" spans="1:7" ht="15" customHeight="1">
      <c r="A68" s="30"/>
      <c r="B68" s="31">
        <v>1</v>
      </c>
      <c r="C68" s="47" t="s">
        <v>85</v>
      </c>
      <c r="D68" s="176">
        <v>200</v>
      </c>
      <c r="E68" s="176">
        <v>200</v>
      </c>
      <c r="F68" s="176"/>
      <c r="G68" s="231">
        <f>F68/E68</f>
        <v>0</v>
      </c>
    </row>
    <row r="69" spans="1:7" ht="15" customHeight="1">
      <c r="A69" s="30"/>
      <c r="B69" s="31">
        <v>2</v>
      </c>
      <c r="C69" s="47" t="s">
        <v>216</v>
      </c>
      <c r="D69" s="85">
        <v>22456</v>
      </c>
      <c r="E69" s="85">
        <v>25818</v>
      </c>
      <c r="F69" s="176"/>
      <c r="G69" s="444">
        <f>F69/E69</f>
        <v>0</v>
      </c>
    </row>
    <row r="70" spans="1:7" ht="15" customHeight="1" thickBot="1">
      <c r="A70" s="254"/>
      <c r="B70" s="255">
        <v>3</v>
      </c>
      <c r="C70" s="256" t="s">
        <v>128</v>
      </c>
      <c r="D70" s="257"/>
      <c r="E70" s="257"/>
      <c r="F70" s="446"/>
      <c r="G70" s="445"/>
    </row>
    <row r="71" spans="1:7" ht="15" customHeight="1" thickBot="1">
      <c r="A71" s="169">
        <v>12</v>
      </c>
      <c r="B71" s="170"/>
      <c r="C71" s="171" t="s">
        <v>150</v>
      </c>
      <c r="D71" s="183">
        <v>1650</v>
      </c>
      <c r="E71" s="183">
        <v>1917</v>
      </c>
      <c r="F71" s="183"/>
      <c r="G71" s="447">
        <f>F71/E71</f>
        <v>0</v>
      </c>
    </row>
    <row r="72" spans="1:7" ht="15" customHeight="1" thickBot="1">
      <c r="A72" s="169">
        <v>13</v>
      </c>
      <c r="B72" s="170"/>
      <c r="C72" s="171" t="s">
        <v>151</v>
      </c>
      <c r="D72" s="183"/>
      <c r="E72" s="183"/>
      <c r="F72" s="183"/>
      <c r="G72" s="231"/>
    </row>
    <row r="73" spans="1:7" s="13" customFormat="1" ht="15" customHeight="1" thickBot="1">
      <c r="A73" s="41">
        <v>14</v>
      </c>
      <c r="B73" s="42"/>
      <c r="C73" s="46" t="s">
        <v>117</v>
      </c>
      <c r="D73" s="177">
        <f>SUM(D74:D76)</f>
        <v>14070</v>
      </c>
      <c r="E73" s="177">
        <f>SUM(E74:E76)</f>
        <v>66784</v>
      </c>
      <c r="F73" s="177">
        <f>SUM(F74:F76)</f>
        <v>0</v>
      </c>
      <c r="G73" s="227">
        <f>F73/E73</f>
        <v>0</v>
      </c>
    </row>
    <row r="74" spans="1:7" ht="15" customHeight="1">
      <c r="A74" s="30"/>
      <c r="B74" s="31">
        <v>1</v>
      </c>
      <c r="C74" s="47" t="s">
        <v>244</v>
      </c>
      <c r="D74" s="176">
        <v>10498</v>
      </c>
      <c r="E74" s="176">
        <v>10498</v>
      </c>
      <c r="F74" s="176"/>
      <c r="G74" s="231">
        <f>F74/E74</f>
        <v>0</v>
      </c>
    </row>
    <row r="75" spans="1:7" ht="15" customHeight="1">
      <c r="A75" s="30"/>
      <c r="B75" s="31">
        <v>2</v>
      </c>
      <c r="C75" s="47" t="s">
        <v>118</v>
      </c>
      <c r="D75" s="176">
        <v>3572</v>
      </c>
      <c r="E75" s="176">
        <v>56286</v>
      </c>
      <c r="F75" s="176"/>
      <c r="G75" s="231">
        <f>F75/E75</f>
        <v>0</v>
      </c>
    </row>
    <row r="76" spans="1:7" ht="15" customHeight="1" thickBot="1">
      <c r="A76" s="30"/>
      <c r="B76" s="31">
        <v>3</v>
      </c>
      <c r="C76" s="47" t="s">
        <v>217</v>
      </c>
      <c r="D76" s="176"/>
      <c r="E76" s="176"/>
      <c r="F76" s="176"/>
      <c r="G76" s="448"/>
    </row>
    <row r="77" spans="1:7" s="13" customFormat="1" ht="13.5" thickBot="1">
      <c r="A77" s="169">
        <v>15</v>
      </c>
      <c r="B77" s="170"/>
      <c r="C77" s="171" t="s">
        <v>164</v>
      </c>
      <c r="D77" s="183">
        <v>28305</v>
      </c>
      <c r="E77" s="183">
        <v>29186</v>
      </c>
      <c r="F77" s="183"/>
      <c r="G77" s="231">
        <f>F77/E77</f>
        <v>0</v>
      </c>
    </row>
    <row r="78" spans="1:7" ht="19.5" customHeight="1" thickBot="1">
      <c r="A78" s="124"/>
      <c r="B78" s="125"/>
      <c r="C78" s="55" t="s">
        <v>86</v>
      </c>
      <c r="D78" s="184">
        <f>D55+D63+D67+D71+D72+D73+D77</f>
        <v>161301</v>
      </c>
      <c r="E78" s="184">
        <f>E55+E63+E67+E71+E72+E73+E77</f>
        <v>236391</v>
      </c>
      <c r="F78" s="184">
        <f>F55+F63+F67+F71+F72+F73+F77</f>
        <v>0</v>
      </c>
      <c r="G78" s="216">
        <f>F78/E78</f>
        <v>0</v>
      </c>
    </row>
    <row r="79" spans="1:6" ht="13.5" thickBot="1">
      <c r="A79" s="36"/>
      <c r="B79" s="37"/>
      <c r="C79" s="37"/>
      <c r="D79" s="37"/>
      <c r="E79" s="37"/>
      <c r="F79" s="37"/>
    </row>
    <row r="80" spans="1:7" ht="16.5" thickBot="1">
      <c r="A80" s="126" t="s">
        <v>87</v>
      </c>
      <c r="B80" s="127"/>
      <c r="C80" s="128"/>
      <c r="D80" s="565">
        <v>14</v>
      </c>
      <c r="E80" s="566"/>
      <c r="F80" s="566"/>
      <c r="G80" s="567"/>
    </row>
  </sheetData>
  <sheetProtection/>
  <mergeCells count="13">
    <mergeCell ref="D6:E6"/>
    <mergeCell ref="F5:F6"/>
    <mergeCell ref="A8:G8"/>
    <mergeCell ref="D1:G1"/>
    <mergeCell ref="A54:G54"/>
    <mergeCell ref="D80:G80"/>
    <mergeCell ref="G5:G6"/>
    <mergeCell ref="F2:G2"/>
    <mergeCell ref="F3:G3"/>
    <mergeCell ref="E4:G4"/>
    <mergeCell ref="C2:E2"/>
    <mergeCell ref="C3:E3"/>
    <mergeCell ref="C5:C6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9">
      <selection activeCell="E32" sqref="E32"/>
    </sheetView>
  </sheetViews>
  <sheetFormatPr defaultColWidth="9.00390625" defaultRowHeight="12.75"/>
  <cols>
    <col min="1" max="1" width="9.125" style="7" customWidth="1"/>
    <col min="2" max="2" width="8.375" style="1" customWidth="1"/>
    <col min="3" max="3" width="39.375" style="1" customWidth="1"/>
    <col min="4" max="4" width="10.0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7" s="9" customFormat="1" ht="21" customHeight="1" thickBot="1">
      <c r="A1" s="24"/>
      <c r="B1" s="25"/>
      <c r="C1" s="25"/>
      <c r="D1" s="588" t="s">
        <v>421</v>
      </c>
      <c r="E1" s="588"/>
      <c r="F1" s="588"/>
      <c r="G1" s="588"/>
    </row>
    <row r="2" spans="1:7" s="10" customFormat="1" ht="15.75">
      <c r="A2" s="60" t="s">
        <v>51</v>
      </c>
      <c r="B2" s="61"/>
      <c r="C2" s="594" t="s">
        <v>182</v>
      </c>
      <c r="D2" s="595"/>
      <c r="E2" s="595"/>
      <c r="F2" s="596"/>
      <c r="G2" s="62">
        <v>3</v>
      </c>
    </row>
    <row r="3" spans="1:7" s="10" customFormat="1" ht="16.5" thickBot="1">
      <c r="A3" s="63" t="s">
        <v>53</v>
      </c>
      <c r="B3" s="64"/>
      <c r="C3" s="597" t="s">
        <v>158</v>
      </c>
      <c r="D3" s="598"/>
      <c r="E3" s="598"/>
      <c r="F3" s="599"/>
      <c r="G3" s="185" t="s">
        <v>165</v>
      </c>
    </row>
    <row r="4" spans="1:6" s="11" customFormat="1" ht="21" customHeight="1" thickBot="1">
      <c r="A4" s="26"/>
      <c r="B4" s="26"/>
      <c r="C4" s="26"/>
      <c r="D4" s="40"/>
      <c r="E4" s="40"/>
      <c r="F4" s="40" t="s">
        <v>56</v>
      </c>
    </row>
    <row r="5" spans="1:7" ht="39" thickBot="1">
      <c r="A5" s="27" t="s">
        <v>152</v>
      </c>
      <c r="B5" s="28" t="s">
        <v>57</v>
      </c>
      <c r="C5" s="579" t="s">
        <v>153</v>
      </c>
      <c r="D5" s="173" t="s">
        <v>144</v>
      </c>
      <c r="E5" s="28" t="s">
        <v>145</v>
      </c>
      <c r="F5" s="583" t="s">
        <v>141</v>
      </c>
      <c r="G5" s="592" t="s">
        <v>185</v>
      </c>
    </row>
    <row r="6" spans="1:7" ht="13.5" thickBot="1">
      <c r="A6" s="129" t="s">
        <v>58</v>
      </c>
      <c r="B6" s="130"/>
      <c r="C6" s="580"/>
      <c r="D6" s="581" t="s">
        <v>154</v>
      </c>
      <c r="E6" s="582"/>
      <c r="F6" s="584"/>
      <c r="G6" s="593"/>
    </row>
    <row r="7" spans="1:7" s="8" customFormat="1" ht="16.5" thickBot="1">
      <c r="A7" s="45">
        <v>1</v>
      </c>
      <c r="B7" s="44">
        <v>2</v>
      </c>
      <c r="C7" s="44">
        <v>3</v>
      </c>
      <c r="D7" s="174">
        <v>4</v>
      </c>
      <c r="E7" s="174">
        <v>5</v>
      </c>
      <c r="F7" s="174">
        <v>6</v>
      </c>
      <c r="G7" s="212">
        <v>7</v>
      </c>
    </row>
    <row r="8" spans="1:7" s="133" customFormat="1" ht="15.75" customHeight="1" thickBot="1">
      <c r="A8" s="131"/>
      <c r="B8" s="132"/>
      <c r="C8" s="65" t="s">
        <v>59</v>
      </c>
      <c r="D8" s="186"/>
      <c r="E8" s="186"/>
      <c r="F8" s="186"/>
      <c r="G8" s="229"/>
    </row>
    <row r="9" spans="1:7" s="13" customFormat="1" ht="15" customHeight="1" thickBot="1">
      <c r="A9" s="41">
        <v>1</v>
      </c>
      <c r="B9" s="42"/>
      <c r="C9" s="46" t="s">
        <v>60</v>
      </c>
      <c r="D9" s="175">
        <f>SUM(D10:D15)</f>
        <v>0</v>
      </c>
      <c r="E9" s="189">
        <f>SUM(E10:E15)</f>
        <v>35</v>
      </c>
      <c r="F9" s="217">
        <f>SUM(F10:F15)</f>
        <v>0</v>
      </c>
      <c r="G9" s="228"/>
    </row>
    <row r="10" spans="1:7" ht="15" customHeight="1">
      <c r="A10" s="30"/>
      <c r="B10" s="31">
        <v>1</v>
      </c>
      <c r="C10" s="47" t="s">
        <v>61</v>
      </c>
      <c r="D10" s="176"/>
      <c r="E10" s="85">
        <v>35</v>
      </c>
      <c r="F10" s="218"/>
      <c r="G10" s="449"/>
    </row>
    <row r="11" spans="1:7" ht="15" customHeight="1">
      <c r="A11" s="30"/>
      <c r="B11" s="31">
        <v>2</v>
      </c>
      <c r="C11" s="47" t="s">
        <v>62</v>
      </c>
      <c r="D11" s="176"/>
      <c r="E11" s="85"/>
      <c r="F11" s="218"/>
      <c r="G11" s="449"/>
    </row>
    <row r="12" spans="1:7" ht="15" customHeight="1">
      <c r="A12" s="30"/>
      <c r="B12" s="31">
        <v>3</v>
      </c>
      <c r="C12" s="47" t="s">
        <v>88</v>
      </c>
      <c r="D12" s="176"/>
      <c r="E12" s="85"/>
      <c r="F12" s="218"/>
      <c r="G12" s="449"/>
    </row>
    <row r="13" spans="1:7" ht="15" customHeight="1">
      <c r="A13" s="30"/>
      <c r="B13" s="31">
        <v>4</v>
      </c>
      <c r="C13" s="47" t="s">
        <v>155</v>
      </c>
      <c r="D13" s="176"/>
      <c r="E13" s="85"/>
      <c r="F13" s="218"/>
      <c r="G13" s="449"/>
    </row>
    <row r="14" spans="1:7" ht="15" customHeight="1">
      <c r="A14" s="30"/>
      <c r="B14" s="31">
        <v>5</v>
      </c>
      <c r="C14" s="47" t="s">
        <v>139</v>
      </c>
      <c r="D14" s="176"/>
      <c r="E14" s="85"/>
      <c r="F14" s="218"/>
      <c r="G14" s="449"/>
    </row>
    <row r="15" spans="1:7" ht="15" customHeight="1" thickBot="1">
      <c r="A15" s="57"/>
      <c r="B15" s="58">
        <v>6</v>
      </c>
      <c r="C15" s="59" t="s">
        <v>63</v>
      </c>
      <c r="D15" s="180"/>
      <c r="E15" s="86"/>
      <c r="F15" s="219"/>
      <c r="G15" s="450"/>
    </row>
    <row r="16" spans="1:7" ht="15" customHeight="1" thickBot="1">
      <c r="A16" s="169">
        <v>3</v>
      </c>
      <c r="B16" s="172">
        <v>1</v>
      </c>
      <c r="C16" s="171" t="s">
        <v>67</v>
      </c>
      <c r="D16" s="183"/>
      <c r="E16" s="190"/>
      <c r="F16" s="220"/>
      <c r="G16" s="451"/>
    </row>
    <row r="17" spans="1:7" s="13" customFormat="1" ht="15" customHeight="1" thickBot="1">
      <c r="A17" s="41">
        <v>5</v>
      </c>
      <c r="B17" s="42"/>
      <c r="C17" s="46" t="s">
        <v>172</v>
      </c>
      <c r="D17" s="177">
        <f>SUM(D18:D19)</f>
        <v>0</v>
      </c>
      <c r="E17" s="191">
        <f>SUM(E18:E19)</f>
        <v>0</v>
      </c>
      <c r="F17" s="221">
        <f>SUM(F18:F19)</f>
        <v>0</v>
      </c>
      <c r="G17" s="228"/>
    </row>
    <row r="18" spans="1:7" ht="15" customHeight="1">
      <c r="A18" s="30"/>
      <c r="B18" s="31">
        <v>1</v>
      </c>
      <c r="C18" s="47" t="s">
        <v>175</v>
      </c>
      <c r="D18" s="176"/>
      <c r="E18" s="85"/>
      <c r="F18" s="218"/>
      <c r="G18" s="449"/>
    </row>
    <row r="19" spans="1:7" ht="15" customHeight="1" thickBot="1">
      <c r="A19" s="57"/>
      <c r="B19" s="58">
        <v>2</v>
      </c>
      <c r="C19" s="59" t="s">
        <v>176</v>
      </c>
      <c r="D19" s="180"/>
      <c r="E19" s="86"/>
      <c r="F19" s="219"/>
      <c r="G19" s="450"/>
    </row>
    <row r="20" spans="1:7" ht="15" customHeight="1" thickBot="1">
      <c r="A20" s="41">
        <v>7</v>
      </c>
      <c r="B20" s="43"/>
      <c r="C20" s="46" t="s">
        <v>76</v>
      </c>
      <c r="D20" s="175">
        <f>D21+D22</f>
        <v>0</v>
      </c>
      <c r="E20" s="189">
        <f>E21+E22</f>
        <v>0</v>
      </c>
      <c r="F20" s="217">
        <f>F21+F22</f>
        <v>0</v>
      </c>
      <c r="G20" s="452"/>
    </row>
    <row r="21" spans="1:7" ht="15" customHeight="1" thickBot="1">
      <c r="A21" s="134"/>
      <c r="B21" s="135">
        <v>1</v>
      </c>
      <c r="C21" s="136" t="s">
        <v>116</v>
      </c>
      <c r="D21" s="188"/>
      <c r="E21" s="192"/>
      <c r="F21" s="222"/>
      <c r="G21" s="450"/>
    </row>
    <row r="22" spans="1:7" ht="21.75" customHeight="1" thickBot="1">
      <c r="A22" s="134"/>
      <c r="B22" s="135">
        <v>2</v>
      </c>
      <c r="C22" s="136" t="s">
        <v>157</v>
      </c>
      <c r="D22" s="188"/>
      <c r="E22" s="192"/>
      <c r="F22" s="222"/>
      <c r="G22" s="451"/>
    </row>
    <row r="23" spans="1:7" s="13" customFormat="1" ht="15" customHeight="1" thickBot="1">
      <c r="A23" s="169">
        <v>8</v>
      </c>
      <c r="B23" s="170">
        <v>1</v>
      </c>
      <c r="C23" s="171" t="s">
        <v>89</v>
      </c>
      <c r="D23" s="183">
        <v>28305</v>
      </c>
      <c r="E23" s="183">
        <v>29186</v>
      </c>
      <c r="F23" s="183"/>
      <c r="G23" s="230">
        <f>F23/E23</f>
        <v>0</v>
      </c>
    </row>
    <row r="24" spans="1:7" s="2" customFormat="1" ht="15" customHeight="1" thickBot="1">
      <c r="A24" s="162"/>
      <c r="B24" s="163"/>
      <c r="C24" s="54" t="s">
        <v>42</v>
      </c>
      <c r="D24" s="182">
        <f>D9+D16+D17+D20+D23</f>
        <v>28305</v>
      </c>
      <c r="E24" s="79">
        <f>E9+E16+E17+E20+E23</f>
        <v>29221</v>
      </c>
      <c r="F24" s="223">
        <f>F9+F16+F17+F20+F23</f>
        <v>0</v>
      </c>
      <c r="G24" s="216">
        <f>F24/E24</f>
        <v>0</v>
      </c>
    </row>
    <row r="25" spans="1:7" s="2" customFormat="1" ht="9.75" customHeight="1" thickBot="1">
      <c r="A25" s="137"/>
      <c r="B25" s="138"/>
      <c r="C25" s="139"/>
      <c r="D25" s="187"/>
      <c r="E25" s="187"/>
      <c r="F25" s="187"/>
      <c r="G25" s="258"/>
    </row>
    <row r="26" spans="1:7" s="133" customFormat="1" ht="15" customHeight="1" thickBot="1">
      <c r="A26" s="131"/>
      <c r="B26" s="132"/>
      <c r="C26" s="65" t="s">
        <v>77</v>
      </c>
      <c r="D26" s="186"/>
      <c r="E26" s="186"/>
      <c r="F26" s="186"/>
      <c r="G26" s="259"/>
    </row>
    <row r="27" spans="1:7" s="13" customFormat="1" ht="15" customHeight="1" thickBot="1">
      <c r="A27" s="41">
        <v>9</v>
      </c>
      <c r="B27" s="42"/>
      <c r="C27" s="46" t="s">
        <v>78</v>
      </c>
      <c r="D27" s="177">
        <f>SUM(D28:D34)</f>
        <v>28255</v>
      </c>
      <c r="E27" s="191">
        <f>SUM(E28:E34)</f>
        <v>29171</v>
      </c>
      <c r="F27" s="221">
        <f>SUM(F28:F34)</f>
        <v>0</v>
      </c>
      <c r="G27" s="227">
        <f>F27/E27</f>
        <v>0</v>
      </c>
    </row>
    <row r="28" spans="1:7" ht="15" customHeight="1">
      <c r="A28" s="30"/>
      <c r="B28" s="31">
        <v>1</v>
      </c>
      <c r="C28" s="48" t="s">
        <v>96</v>
      </c>
      <c r="D28" s="176">
        <v>21672</v>
      </c>
      <c r="E28" s="85">
        <v>22385</v>
      </c>
      <c r="F28" s="218"/>
      <c r="G28" s="231">
        <f>F28/E28</f>
        <v>0</v>
      </c>
    </row>
    <row r="29" spans="1:7" ht="15" customHeight="1">
      <c r="A29" s="30"/>
      <c r="B29" s="31">
        <v>2</v>
      </c>
      <c r="C29" s="47" t="s">
        <v>46</v>
      </c>
      <c r="D29" s="176">
        <v>5433</v>
      </c>
      <c r="E29" s="85">
        <v>5636</v>
      </c>
      <c r="F29" s="218"/>
      <c r="G29" s="231">
        <f>F29/E29</f>
        <v>0</v>
      </c>
    </row>
    <row r="30" spans="1:7" ht="15" customHeight="1">
      <c r="A30" s="57"/>
      <c r="B30" s="58">
        <v>3</v>
      </c>
      <c r="C30" s="59" t="s">
        <v>177</v>
      </c>
      <c r="D30" s="180">
        <v>856</v>
      </c>
      <c r="E30" s="86">
        <v>856</v>
      </c>
      <c r="F30" s="219"/>
      <c r="G30" s="231">
        <f>F30/E30</f>
        <v>0</v>
      </c>
    </row>
    <row r="31" spans="1:7" s="13" customFormat="1" ht="15" customHeight="1">
      <c r="A31" s="30"/>
      <c r="B31" s="31">
        <v>4</v>
      </c>
      <c r="C31" s="47" t="s">
        <v>132</v>
      </c>
      <c r="D31" s="176">
        <v>294</v>
      </c>
      <c r="E31" s="85">
        <v>294</v>
      </c>
      <c r="F31" s="218"/>
      <c r="G31" s="231">
        <f>F31/E31</f>
        <v>0</v>
      </c>
    </row>
    <row r="32" spans="1:7" s="13" customFormat="1" ht="15" customHeight="1">
      <c r="A32" s="34"/>
      <c r="B32" s="35">
        <v>5</v>
      </c>
      <c r="C32" s="47" t="s">
        <v>178</v>
      </c>
      <c r="D32" s="181"/>
      <c r="E32" s="193"/>
      <c r="F32" s="224"/>
      <c r="G32" s="231"/>
    </row>
    <row r="33" spans="1:7" ht="15" customHeight="1">
      <c r="A33" s="34"/>
      <c r="B33" s="35">
        <v>6</v>
      </c>
      <c r="C33" s="56" t="s">
        <v>81</v>
      </c>
      <c r="D33" s="181"/>
      <c r="E33" s="193"/>
      <c r="F33" s="224"/>
      <c r="G33" s="231"/>
    </row>
    <row r="34" spans="1:7" ht="15" customHeight="1" thickBot="1">
      <c r="A34" s="30"/>
      <c r="B34" s="31">
        <v>7</v>
      </c>
      <c r="C34" s="47" t="s">
        <v>48</v>
      </c>
      <c r="D34" s="176"/>
      <c r="E34" s="85"/>
      <c r="F34" s="218"/>
      <c r="G34" s="232"/>
    </row>
    <row r="35" spans="1:7" s="13" customFormat="1" ht="15" customHeight="1" thickBot="1">
      <c r="A35" s="41">
        <v>10</v>
      </c>
      <c r="B35" s="42"/>
      <c r="C35" s="46" t="s">
        <v>82</v>
      </c>
      <c r="D35" s="177">
        <f>SUM(D36:D38)</f>
        <v>0</v>
      </c>
      <c r="E35" s="191">
        <f>SUM(E36:E38)</f>
        <v>0</v>
      </c>
      <c r="F35" s="221">
        <f>SUM(F36:F38)</f>
        <v>0</v>
      </c>
      <c r="G35" s="245"/>
    </row>
    <row r="36" spans="1:7" ht="15" customHeight="1">
      <c r="A36" s="30"/>
      <c r="B36" s="31">
        <v>1</v>
      </c>
      <c r="C36" s="47" t="s">
        <v>125</v>
      </c>
      <c r="D36" s="176"/>
      <c r="E36" s="85"/>
      <c r="F36" s="218"/>
      <c r="G36" s="231"/>
    </row>
    <row r="37" spans="1:7" ht="15" customHeight="1">
      <c r="A37" s="30"/>
      <c r="B37" s="31">
        <v>2</v>
      </c>
      <c r="C37" s="47" t="s">
        <v>138</v>
      </c>
      <c r="D37" s="176"/>
      <c r="E37" s="85"/>
      <c r="F37" s="218"/>
      <c r="G37" s="231"/>
    </row>
    <row r="38" spans="1:7" ht="15" customHeight="1">
      <c r="A38" s="30"/>
      <c r="B38" s="31">
        <v>3</v>
      </c>
      <c r="C38" s="47" t="s">
        <v>84</v>
      </c>
      <c r="D38" s="176"/>
      <c r="E38" s="85"/>
      <c r="F38" s="218"/>
      <c r="G38" s="231"/>
    </row>
    <row r="39" spans="1:7" ht="15" customHeight="1">
      <c r="A39" s="324">
        <v>11</v>
      </c>
      <c r="B39" s="318"/>
      <c r="C39" s="325" t="s">
        <v>49</v>
      </c>
      <c r="D39" s="319">
        <f>D40+D41</f>
        <v>50</v>
      </c>
      <c r="E39" s="319">
        <f>E40+E41</f>
        <v>50</v>
      </c>
      <c r="F39" s="319">
        <f>F40+F41</f>
        <v>0</v>
      </c>
      <c r="G39" s="326">
        <f>F39/E39</f>
        <v>0</v>
      </c>
    </row>
    <row r="40" spans="1:7" ht="15" customHeight="1">
      <c r="A40" s="320"/>
      <c r="B40" s="321">
        <v>1</v>
      </c>
      <c r="C40" s="322" t="s">
        <v>85</v>
      </c>
      <c r="D40" s="323">
        <v>50</v>
      </c>
      <c r="E40" s="323">
        <v>50</v>
      </c>
      <c r="F40" s="323"/>
      <c r="G40" s="231">
        <f>F40/E40</f>
        <v>0</v>
      </c>
    </row>
    <row r="41" spans="1:7" ht="15" customHeight="1">
      <c r="A41" s="320"/>
      <c r="B41" s="321">
        <v>2</v>
      </c>
      <c r="C41" s="322" t="s">
        <v>279</v>
      </c>
      <c r="D41" s="323"/>
      <c r="E41" s="323"/>
      <c r="F41" s="323"/>
      <c r="G41" s="231"/>
    </row>
    <row r="42" spans="1:7" ht="15" customHeight="1" thickBot="1">
      <c r="A42" s="295">
        <v>12</v>
      </c>
      <c r="B42" s="33"/>
      <c r="C42" s="296" t="s">
        <v>218</v>
      </c>
      <c r="D42" s="179"/>
      <c r="E42" s="293"/>
      <c r="F42" s="294"/>
      <c r="G42" s="231"/>
    </row>
    <row r="43" spans="1:7" ht="15" customHeight="1" thickBot="1">
      <c r="A43" s="162"/>
      <c r="B43" s="163"/>
      <c r="C43" s="54" t="s">
        <v>86</v>
      </c>
      <c r="D43" s="182">
        <f>D27+D35+D39+D42</f>
        <v>28305</v>
      </c>
      <c r="E43" s="182">
        <f>E27+E35+E39+E42</f>
        <v>29221</v>
      </c>
      <c r="F43" s="223">
        <f>F27+F35+F42</f>
        <v>0</v>
      </c>
      <c r="G43" s="216">
        <f>F43/E43</f>
        <v>0</v>
      </c>
    </row>
    <row r="44" ht="9.75" customHeight="1" thickBot="1">
      <c r="E44" s="225"/>
    </row>
    <row r="45" spans="1:7" ht="13.5" thickBot="1">
      <c r="A45" s="140" t="s">
        <v>183</v>
      </c>
      <c r="B45" s="141"/>
      <c r="C45" s="142"/>
      <c r="D45" s="589">
        <v>9</v>
      </c>
      <c r="E45" s="590"/>
      <c r="F45" s="590"/>
      <c r="G45" s="591"/>
    </row>
    <row r="46" spans="1:7" ht="13.5" thickBot="1">
      <c r="A46" s="140" t="s">
        <v>184</v>
      </c>
      <c r="B46" s="141"/>
      <c r="C46" s="142"/>
      <c r="D46" s="589">
        <v>9</v>
      </c>
      <c r="E46" s="590"/>
      <c r="F46" s="590"/>
      <c r="G46" s="591"/>
    </row>
  </sheetData>
  <sheetProtection/>
  <mergeCells count="9">
    <mergeCell ref="D1:G1"/>
    <mergeCell ref="D46:G46"/>
    <mergeCell ref="G5:G6"/>
    <mergeCell ref="C2:F2"/>
    <mergeCell ref="C3:F3"/>
    <mergeCell ref="D45:G45"/>
    <mergeCell ref="D6:E6"/>
    <mergeCell ref="F5:F6"/>
    <mergeCell ref="C5:C6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16" sqref="D16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600" t="s">
        <v>245</v>
      </c>
      <c r="B1" s="600"/>
      <c r="C1" s="600"/>
      <c r="D1" s="600"/>
      <c r="E1" s="600"/>
    </row>
    <row r="2" spans="1:5" ht="15.75">
      <c r="A2" s="600" t="s">
        <v>246</v>
      </c>
      <c r="B2" s="600"/>
      <c r="C2" s="600"/>
      <c r="D2" s="600"/>
      <c r="E2" s="600"/>
    </row>
    <row r="3" spans="1:5" ht="15.75">
      <c r="A3" s="600" t="s">
        <v>247</v>
      </c>
      <c r="B3" s="600"/>
      <c r="C3" s="600"/>
      <c r="D3" s="600"/>
      <c r="E3" s="600"/>
    </row>
    <row r="4" spans="1:5" ht="15.75">
      <c r="A4" s="600" t="s">
        <v>248</v>
      </c>
      <c r="B4" s="600"/>
      <c r="C4" s="600"/>
      <c r="D4" s="600"/>
      <c r="E4" s="600"/>
    </row>
    <row r="5" spans="1:5" ht="15.75">
      <c r="A5" s="600" t="s">
        <v>249</v>
      </c>
      <c r="B5" s="600"/>
      <c r="C5" s="600"/>
      <c r="D5" s="600"/>
      <c r="E5" s="600"/>
    </row>
    <row r="6" spans="1:5" ht="12.75">
      <c r="A6" s="608"/>
      <c r="B6" s="608"/>
      <c r="C6" s="608"/>
      <c r="D6" s="608"/>
      <c r="E6" s="608"/>
    </row>
    <row r="7" spans="1:5" ht="12.75">
      <c r="A7" s="302"/>
      <c r="B7" s="302"/>
      <c r="C7" s="302"/>
      <c r="D7" s="302"/>
      <c r="E7" s="302"/>
    </row>
    <row r="9" spans="1:4" s="303" customFormat="1" ht="15.75">
      <c r="A9" s="601" t="s">
        <v>250</v>
      </c>
      <c r="B9" s="601"/>
      <c r="C9" s="601"/>
      <c r="D9" s="601"/>
    </row>
    <row r="10" ht="13.5" thickBot="1"/>
    <row r="11" spans="1:4" ht="12.75">
      <c r="A11" s="602" t="s">
        <v>222</v>
      </c>
      <c r="B11" s="604" t="s">
        <v>251</v>
      </c>
      <c r="C11" s="604" t="s">
        <v>252</v>
      </c>
      <c r="D11" s="606" t="s">
        <v>276</v>
      </c>
    </row>
    <row r="12" spans="1:4" s="304" customFormat="1" ht="18.75" customHeight="1" thickBot="1">
      <c r="A12" s="603"/>
      <c r="B12" s="605"/>
      <c r="C12" s="605"/>
      <c r="D12" s="607"/>
    </row>
    <row r="13" spans="1:4" ht="18" customHeight="1">
      <c r="A13" s="305" t="s">
        <v>253</v>
      </c>
      <c r="B13" s="306" t="s">
        <v>254</v>
      </c>
      <c r="C13" s="306"/>
      <c r="D13" s="307"/>
    </row>
    <row r="14" spans="1:4" ht="18" customHeight="1">
      <c r="A14" s="308" t="s">
        <v>255</v>
      </c>
      <c r="B14" s="309" t="s">
        <v>256</v>
      </c>
      <c r="C14" s="309"/>
      <c r="D14" s="310"/>
    </row>
    <row r="15" spans="1:4" ht="18.75" customHeight="1">
      <c r="A15" s="308" t="s">
        <v>257</v>
      </c>
      <c r="B15" s="309" t="s">
        <v>258</v>
      </c>
      <c r="C15" s="309">
        <v>50</v>
      </c>
      <c r="D15" s="310"/>
    </row>
    <row r="16" spans="1:4" ht="18.75" customHeight="1">
      <c r="A16" s="308" t="s">
        <v>259</v>
      </c>
      <c r="B16" s="309" t="s">
        <v>260</v>
      </c>
      <c r="C16" s="309">
        <v>400</v>
      </c>
      <c r="D16" s="310"/>
    </row>
    <row r="17" spans="1:4" ht="18.75" customHeight="1">
      <c r="A17" s="311" t="s">
        <v>261</v>
      </c>
      <c r="B17" s="309" t="s">
        <v>262</v>
      </c>
      <c r="C17" s="309">
        <v>10</v>
      </c>
      <c r="D17" s="310"/>
    </row>
    <row r="18" spans="1:4" ht="18" customHeight="1">
      <c r="A18" s="311" t="s">
        <v>263</v>
      </c>
      <c r="B18" s="309" t="s">
        <v>264</v>
      </c>
      <c r="C18" s="309">
        <v>20</v>
      </c>
      <c r="D18" s="310"/>
    </row>
    <row r="19" spans="1:4" ht="20.25" customHeight="1" thickBot="1">
      <c r="A19" s="312" t="s">
        <v>265</v>
      </c>
      <c r="B19" s="313" t="s">
        <v>266</v>
      </c>
      <c r="C19" s="313">
        <v>20</v>
      </c>
      <c r="D19" s="314"/>
    </row>
    <row r="20" spans="1:4" ht="23.25" customHeight="1" thickBot="1">
      <c r="A20" s="315"/>
      <c r="B20" s="316" t="s">
        <v>267</v>
      </c>
      <c r="C20" s="316">
        <f>SUM(C13:C19)</f>
        <v>500</v>
      </c>
      <c r="D20" s="317"/>
    </row>
    <row r="21" ht="12.75">
      <c r="A21" s="302"/>
    </row>
    <row r="22" ht="12.75">
      <c r="A22" s="302"/>
    </row>
    <row r="24" spans="1:4" ht="15.75">
      <c r="A24" s="601" t="s">
        <v>268</v>
      </c>
      <c r="B24" s="601"/>
      <c r="C24" s="601"/>
      <c r="D24" s="601"/>
    </row>
    <row r="25" ht="13.5" thickBot="1"/>
    <row r="26" spans="1:4" ht="12.75">
      <c r="A26" s="602" t="s">
        <v>222</v>
      </c>
      <c r="B26" s="604" t="s">
        <v>269</v>
      </c>
      <c r="C26" s="604" t="s">
        <v>252</v>
      </c>
      <c r="D26" s="606" t="s">
        <v>276</v>
      </c>
    </row>
    <row r="27" spans="1:4" ht="25.5" customHeight="1" thickBot="1">
      <c r="A27" s="603"/>
      <c r="B27" s="605"/>
      <c r="C27" s="605"/>
      <c r="D27" s="607"/>
    </row>
    <row r="28" spans="1:4" ht="20.25" customHeight="1">
      <c r="A28" s="305" t="s">
        <v>270</v>
      </c>
      <c r="B28" s="306" t="s">
        <v>271</v>
      </c>
      <c r="C28" s="306">
        <v>25</v>
      </c>
      <c r="D28" s="307"/>
    </row>
    <row r="29" spans="1:4" ht="18.75" customHeight="1">
      <c r="A29" s="308" t="s">
        <v>272</v>
      </c>
      <c r="B29" s="309" t="s">
        <v>273</v>
      </c>
      <c r="C29" s="309">
        <v>20</v>
      </c>
      <c r="D29" s="310"/>
    </row>
    <row r="30" spans="1:4" ht="21.75" customHeight="1" thickBot="1">
      <c r="A30" s="308" t="s">
        <v>274</v>
      </c>
      <c r="B30" s="309" t="s">
        <v>275</v>
      </c>
      <c r="C30" s="309">
        <v>50</v>
      </c>
      <c r="D30" s="310"/>
    </row>
    <row r="31" spans="1:4" ht="24.75" customHeight="1" thickBot="1">
      <c r="A31" s="315"/>
      <c r="B31" s="316" t="s">
        <v>267</v>
      </c>
      <c r="C31" s="316">
        <f>SUM(C28:C30)</f>
        <v>95</v>
      </c>
      <c r="D31" s="317"/>
    </row>
  </sheetData>
  <sheetProtection/>
  <mergeCells count="16">
    <mergeCell ref="A5:E5"/>
    <mergeCell ref="A6:E6"/>
    <mergeCell ref="A9:D9"/>
    <mergeCell ref="A11:A12"/>
    <mergeCell ref="B11:B12"/>
    <mergeCell ref="C11:C12"/>
    <mergeCell ref="D11:D12"/>
    <mergeCell ref="A24:D24"/>
    <mergeCell ref="A26:A27"/>
    <mergeCell ref="B26:B27"/>
    <mergeCell ref="C26:C27"/>
    <mergeCell ref="D26:D27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4
.2.b. számú melléklet</oddHeader>
    <oddFooter>&amp;C
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C14" sqref="C14"/>
    </sheetView>
  </sheetViews>
  <sheetFormatPr defaultColWidth="9.00390625" defaultRowHeight="12.75"/>
  <cols>
    <col min="1" max="1" width="27.12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5" t="s">
        <v>92</v>
      </c>
      <c r="B1" s="14"/>
      <c r="C1" s="14"/>
      <c r="D1" s="14"/>
      <c r="E1" s="14"/>
      <c r="F1" s="14"/>
      <c r="G1" s="14"/>
      <c r="H1" s="14"/>
    </row>
    <row r="2" ht="14.25" thickBot="1">
      <c r="H2" s="39" t="s">
        <v>93</v>
      </c>
    </row>
    <row r="3" spans="1:8" ht="24" customHeight="1" thickBot="1">
      <c r="A3" s="66" t="s">
        <v>59</v>
      </c>
      <c r="B3" s="67"/>
      <c r="C3" s="67"/>
      <c r="D3" s="67"/>
      <c r="E3" s="66" t="s">
        <v>77</v>
      </c>
      <c r="F3" s="67"/>
      <c r="G3" s="67"/>
      <c r="H3" s="68"/>
    </row>
    <row r="4" spans="1:8" s="6" customFormat="1" ht="35.25" customHeight="1" thickBot="1">
      <c r="A4" s="16" t="s">
        <v>94</v>
      </c>
      <c r="B4" s="5" t="s">
        <v>392</v>
      </c>
      <c r="C4" s="5" t="s">
        <v>393</v>
      </c>
      <c r="D4" s="164" t="s">
        <v>185</v>
      </c>
      <c r="E4" s="16" t="s">
        <v>94</v>
      </c>
      <c r="F4" s="5" t="s">
        <v>392</v>
      </c>
      <c r="G4" s="164" t="s">
        <v>393</v>
      </c>
      <c r="H4" s="164" t="s">
        <v>185</v>
      </c>
    </row>
    <row r="5" spans="1:8" ht="18" customHeight="1">
      <c r="A5" s="143" t="s">
        <v>95</v>
      </c>
      <c r="B5" s="69">
        <v>14413</v>
      </c>
      <c r="C5" s="233">
        <v>18538</v>
      </c>
      <c r="D5" s="234"/>
      <c r="E5" s="83" t="s">
        <v>96</v>
      </c>
      <c r="F5" s="69">
        <v>20194</v>
      </c>
      <c r="G5" s="233">
        <v>22115</v>
      </c>
      <c r="H5" s="238"/>
    </row>
    <row r="6" spans="1:8" ht="23.25" customHeight="1">
      <c r="A6" s="145" t="s">
        <v>146</v>
      </c>
      <c r="B6" s="71">
        <v>14145</v>
      </c>
      <c r="C6" s="235">
        <v>14145</v>
      </c>
      <c r="D6" s="234"/>
      <c r="E6" s="70" t="s">
        <v>97</v>
      </c>
      <c r="F6" s="71">
        <v>5065</v>
      </c>
      <c r="G6" s="235">
        <v>5795</v>
      </c>
      <c r="H6" s="238"/>
    </row>
    <row r="7" spans="1:8" ht="25.5" customHeight="1">
      <c r="A7" s="145" t="s">
        <v>130</v>
      </c>
      <c r="B7" s="71">
        <v>66324</v>
      </c>
      <c r="C7" s="235">
        <v>81108</v>
      </c>
      <c r="D7" s="234"/>
      <c r="E7" s="70" t="s">
        <v>98</v>
      </c>
      <c r="F7" s="71">
        <v>29678</v>
      </c>
      <c r="G7" s="235">
        <v>37809</v>
      </c>
      <c r="H7" s="238"/>
    </row>
    <row r="8" spans="1:8" ht="18" customHeight="1">
      <c r="A8" s="145" t="s">
        <v>172</v>
      </c>
      <c r="B8" s="71">
        <v>15418</v>
      </c>
      <c r="C8" s="235">
        <v>21359</v>
      </c>
      <c r="D8" s="234"/>
      <c r="E8" s="73" t="s">
        <v>132</v>
      </c>
      <c r="F8" s="71">
        <v>700</v>
      </c>
      <c r="G8" s="235">
        <v>1322</v>
      </c>
      <c r="H8" s="238"/>
    </row>
    <row r="9" spans="1:8" ht="18" customHeight="1">
      <c r="A9" s="145" t="s">
        <v>75</v>
      </c>
      <c r="B9" s="71">
        <v>195</v>
      </c>
      <c r="C9" s="235">
        <v>190</v>
      </c>
      <c r="D9" s="234"/>
      <c r="E9" s="70" t="s">
        <v>174</v>
      </c>
      <c r="F9" s="71">
        <v>29504</v>
      </c>
      <c r="G9" s="235">
        <v>35297</v>
      </c>
      <c r="H9" s="238"/>
    </row>
    <row r="10" spans="1:8" ht="26.25" customHeight="1">
      <c r="A10" s="145" t="s">
        <v>277</v>
      </c>
      <c r="B10" s="71">
        <v>10531</v>
      </c>
      <c r="C10" s="235">
        <v>10531</v>
      </c>
      <c r="D10" s="234"/>
      <c r="E10" s="70" t="s">
        <v>99</v>
      </c>
      <c r="F10" s="71">
        <v>4890</v>
      </c>
      <c r="G10" s="235">
        <v>5133</v>
      </c>
      <c r="H10" s="238"/>
    </row>
    <row r="11" spans="1:8" ht="26.25" customHeight="1">
      <c r="A11" s="145" t="s">
        <v>114</v>
      </c>
      <c r="B11" s="71"/>
      <c r="C11" s="235"/>
      <c r="D11" s="234"/>
      <c r="E11" s="70" t="s">
        <v>48</v>
      </c>
      <c r="F11" s="71"/>
      <c r="G11" s="235"/>
      <c r="H11" s="238"/>
    </row>
    <row r="12" spans="1:8" ht="18" customHeight="1">
      <c r="A12" s="145" t="s">
        <v>159</v>
      </c>
      <c r="B12" s="71"/>
      <c r="C12" s="237">
        <v>4715</v>
      </c>
      <c r="D12" s="236"/>
      <c r="E12" s="70" t="s">
        <v>278</v>
      </c>
      <c r="F12" s="71">
        <v>10498</v>
      </c>
      <c r="G12" s="235">
        <v>10498</v>
      </c>
      <c r="H12" s="238"/>
    </row>
    <row r="13" spans="1:8" ht="24" customHeight="1">
      <c r="A13" s="74" t="s">
        <v>280</v>
      </c>
      <c r="B13" s="71"/>
      <c r="C13" s="237"/>
      <c r="D13" s="236"/>
      <c r="E13" s="70" t="s">
        <v>100</v>
      </c>
      <c r="F13" s="71">
        <v>200</v>
      </c>
      <c r="G13" s="235">
        <v>200</v>
      </c>
      <c r="H13" s="238"/>
    </row>
    <row r="14" spans="1:8" ht="18" customHeight="1">
      <c r="A14" s="74"/>
      <c r="B14" s="71"/>
      <c r="C14" s="71"/>
      <c r="D14" s="75"/>
      <c r="E14" s="70" t="s">
        <v>117</v>
      </c>
      <c r="F14" s="71">
        <v>28305</v>
      </c>
      <c r="G14" s="237">
        <v>29186</v>
      </c>
      <c r="H14" s="238"/>
    </row>
    <row r="15" spans="1:8" ht="18" customHeight="1">
      <c r="A15" s="74"/>
      <c r="B15" s="71"/>
      <c r="C15" s="71"/>
      <c r="D15" s="75"/>
      <c r="E15" s="74" t="s">
        <v>219</v>
      </c>
      <c r="F15" s="71"/>
      <c r="G15" s="71"/>
      <c r="H15" s="72"/>
    </row>
    <row r="16" spans="1:8" ht="18" customHeight="1">
      <c r="A16" s="74"/>
      <c r="B16" s="71"/>
      <c r="C16" s="71"/>
      <c r="D16" s="75"/>
      <c r="E16" s="74" t="s">
        <v>478</v>
      </c>
      <c r="F16" s="71"/>
      <c r="G16" s="71">
        <v>35</v>
      </c>
      <c r="H16" s="72"/>
    </row>
    <row r="17" spans="1:8" ht="18" customHeight="1">
      <c r="A17" s="74"/>
      <c r="B17" s="71"/>
      <c r="C17" s="71"/>
      <c r="D17" s="75"/>
      <c r="E17" s="74" t="s">
        <v>479</v>
      </c>
      <c r="F17" s="71"/>
      <c r="G17" s="71">
        <v>4500</v>
      </c>
      <c r="H17" s="72"/>
    </row>
    <row r="18" spans="1:8" ht="18" customHeight="1">
      <c r="A18" s="74"/>
      <c r="B18" s="71"/>
      <c r="C18" s="71"/>
      <c r="D18" s="75"/>
      <c r="E18" s="74"/>
      <c r="F18" s="71"/>
      <c r="G18" s="71"/>
      <c r="H18" s="72"/>
    </row>
    <row r="19" spans="1:8" ht="18" customHeight="1">
      <c r="A19" s="74"/>
      <c r="B19" s="71"/>
      <c r="C19" s="71"/>
      <c r="D19" s="75"/>
      <c r="E19" s="74"/>
      <c r="F19" s="71"/>
      <c r="G19" s="71"/>
      <c r="H19" s="72"/>
    </row>
    <row r="20" spans="1:8" ht="18" customHeight="1" thickBot="1">
      <c r="A20" s="146"/>
      <c r="B20" s="76"/>
      <c r="C20" s="76"/>
      <c r="D20" s="147"/>
      <c r="E20" s="84"/>
      <c r="F20" s="76"/>
      <c r="G20" s="76"/>
      <c r="H20" s="77"/>
    </row>
    <row r="21" spans="1:8" ht="18" customHeight="1" thickBot="1">
      <c r="A21" s="78" t="s">
        <v>101</v>
      </c>
      <c r="B21" s="79">
        <f>SUM(B5:B20)</f>
        <v>121026</v>
      </c>
      <c r="C21" s="79">
        <f>SUM(C5:C20)</f>
        <v>150586</v>
      </c>
      <c r="D21" s="297"/>
      <c r="E21" s="78" t="s">
        <v>101</v>
      </c>
      <c r="F21" s="79">
        <f>SUM(F5:F20)</f>
        <v>129034</v>
      </c>
      <c r="G21" s="79">
        <f>SUM(G5:G20)</f>
        <v>151890</v>
      </c>
      <c r="H21" s="298"/>
    </row>
    <row r="22" spans="1:8" ht="18" customHeight="1" thickBot="1">
      <c r="A22" s="80" t="s">
        <v>102</v>
      </c>
      <c r="B22" s="81">
        <f>IF(((F21-B21)&gt;0),F21-B21,"----")</f>
        <v>8008</v>
      </c>
      <c r="C22" s="81">
        <f>IF(((G21-C21)&gt;0),G21-C21,"----")</f>
        <v>1304</v>
      </c>
      <c r="D22" s="81" t="str">
        <f>IF(((H21-D21)&gt;0),H21-D21,"----")</f>
        <v>----</v>
      </c>
      <c r="E22" s="80" t="s">
        <v>103</v>
      </c>
      <c r="F22" s="81" t="str">
        <f>IF(((B21-F21)&gt;0),B21-F21,"----")</f>
        <v>----</v>
      </c>
      <c r="G22" s="81" t="str">
        <f>IF(((C21-G21)&gt;0),C21-G21,"----")</f>
        <v>----</v>
      </c>
      <c r="H22" s="82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G13" sqref="G13"/>
    </sheetView>
  </sheetViews>
  <sheetFormatPr defaultColWidth="9.00390625" defaultRowHeight="12.75"/>
  <cols>
    <col min="1" max="1" width="28.87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5" t="s">
        <v>104</v>
      </c>
      <c r="B1" s="14"/>
      <c r="C1" s="14"/>
      <c r="D1" s="14"/>
      <c r="E1" s="14"/>
      <c r="F1" s="14"/>
      <c r="G1" s="14"/>
      <c r="H1" s="14"/>
    </row>
    <row r="2" ht="14.25" thickBot="1">
      <c r="H2" s="39" t="s">
        <v>93</v>
      </c>
    </row>
    <row r="3" spans="1:8" ht="24" customHeight="1" thickBot="1">
      <c r="A3" s="66" t="s">
        <v>59</v>
      </c>
      <c r="B3" s="67"/>
      <c r="C3" s="67"/>
      <c r="D3" s="67"/>
      <c r="E3" s="66" t="s">
        <v>77</v>
      </c>
      <c r="F3" s="67"/>
      <c r="G3" s="67"/>
      <c r="H3" s="68"/>
    </row>
    <row r="4" spans="1:8" s="6" customFormat="1" ht="35.25" customHeight="1" thickBot="1">
      <c r="A4" s="16" t="s">
        <v>94</v>
      </c>
      <c r="B4" s="5" t="s">
        <v>392</v>
      </c>
      <c r="C4" s="239" t="s">
        <v>394</v>
      </c>
      <c r="D4" s="164" t="s">
        <v>185</v>
      </c>
      <c r="E4" s="16" t="s">
        <v>94</v>
      </c>
      <c r="F4" s="5" t="s">
        <v>392</v>
      </c>
      <c r="G4" s="239" t="s">
        <v>395</v>
      </c>
      <c r="H4" s="164" t="s">
        <v>185</v>
      </c>
    </row>
    <row r="5" spans="1:8" ht="29.25" customHeight="1">
      <c r="A5" s="148" t="s">
        <v>112</v>
      </c>
      <c r="B5" s="69">
        <v>11661</v>
      </c>
      <c r="C5" s="144">
        <v>11661</v>
      </c>
      <c r="D5" s="226"/>
      <c r="E5" s="143" t="s">
        <v>125</v>
      </c>
      <c r="F5" s="69"/>
      <c r="G5" s="144">
        <v>426</v>
      </c>
      <c r="H5" s="226"/>
    </row>
    <row r="6" spans="1:8" ht="27.75" customHeight="1">
      <c r="A6" s="145" t="s">
        <v>109</v>
      </c>
      <c r="B6" s="71">
        <v>6600</v>
      </c>
      <c r="C6" s="75">
        <v>6600</v>
      </c>
      <c r="D6" s="226"/>
      <c r="E6" s="145" t="s">
        <v>160</v>
      </c>
      <c r="F6" s="71">
        <v>4589</v>
      </c>
      <c r="G6" s="75">
        <v>4589</v>
      </c>
      <c r="H6" s="226"/>
    </row>
    <row r="7" spans="1:8" ht="27.75" customHeight="1">
      <c r="A7" s="145" t="s">
        <v>113</v>
      </c>
      <c r="B7" s="71">
        <v>4</v>
      </c>
      <c r="C7" s="75">
        <v>4</v>
      </c>
      <c r="D7" s="226"/>
      <c r="E7" s="145" t="s">
        <v>221</v>
      </c>
      <c r="F7" s="71"/>
      <c r="G7" s="75"/>
      <c r="H7" s="226"/>
    </row>
    <row r="8" spans="1:8" ht="21" customHeight="1">
      <c r="A8" s="145" t="s">
        <v>161</v>
      </c>
      <c r="B8" s="71"/>
      <c r="C8" s="75"/>
      <c r="D8" s="226"/>
      <c r="E8" s="145" t="s">
        <v>126</v>
      </c>
      <c r="F8" s="71"/>
      <c r="G8" s="75"/>
      <c r="H8" s="226"/>
    </row>
    <row r="9" spans="1:8" ht="21" customHeight="1">
      <c r="A9" s="145" t="s">
        <v>74</v>
      </c>
      <c r="B9" s="71"/>
      <c r="C9" s="75">
        <v>48446</v>
      </c>
      <c r="D9" s="226"/>
      <c r="E9" s="145" t="s">
        <v>105</v>
      </c>
      <c r="F9" s="71">
        <v>22456</v>
      </c>
      <c r="G9" s="75">
        <v>25818</v>
      </c>
      <c r="H9" s="226"/>
    </row>
    <row r="10" spans="1:8" ht="24.75" customHeight="1">
      <c r="A10" s="165" t="s">
        <v>189</v>
      </c>
      <c r="B10" s="71"/>
      <c r="C10" s="75"/>
      <c r="D10" s="226"/>
      <c r="E10" s="145" t="s">
        <v>150</v>
      </c>
      <c r="F10" s="71">
        <v>1650</v>
      </c>
      <c r="G10" s="75">
        <v>1882</v>
      </c>
      <c r="H10" s="226"/>
    </row>
    <row r="11" spans="1:8" ht="27.75" customHeight="1">
      <c r="A11" s="145" t="s">
        <v>162</v>
      </c>
      <c r="B11" s="71"/>
      <c r="C11" s="75"/>
      <c r="D11" s="226"/>
      <c r="E11" s="145" t="s">
        <v>163</v>
      </c>
      <c r="F11" s="71"/>
      <c r="G11" s="75"/>
      <c r="H11" s="226"/>
    </row>
    <row r="12" spans="1:8" ht="27.75" customHeight="1">
      <c r="A12" s="145" t="s">
        <v>220</v>
      </c>
      <c r="B12" s="71">
        <v>4947</v>
      </c>
      <c r="C12" s="75">
        <v>5132</v>
      </c>
      <c r="D12" s="226"/>
      <c r="E12" s="74" t="s">
        <v>179</v>
      </c>
      <c r="F12" s="71">
        <v>3572</v>
      </c>
      <c r="G12" s="75">
        <v>51786</v>
      </c>
      <c r="H12" s="226"/>
    </row>
    <row r="13" spans="1:8" ht="21" customHeight="1">
      <c r="A13" s="145" t="s">
        <v>180</v>
      </c>
      <c r="B13" s="71"/>
      <c r="C13" s="75"/>
      <c r="D13" s="226"/>
      <c r="E13" s="74"/>
      <c r="F13" s="71"/>
      <c r="G13" s="75"/>
      <c r="H13" s="241"/>
    </row>
    <row r="14" spans="1:8" ht="21" customHeight="1">
      <c r="A14" s="145" t="s">
        <v>114</v>
      </c>
      <c r="B14" s="71"/>
      <c r="C14" s="75"/>
      <c r="D14" s="226"/>
      <c r="E14" s="74"/>
      <c r="F14" s="71"/>
      <c r="G14" s="75"/>
      <c r="H14" s="241"/>
    </row>
    <row r="15" spans="1:8" ht="21" customHeight="1">
      <c r="A15" s="145" t="s">
        <v>159</v>
      </c>
      <c r="B15" s="71"/>
      <c r="C15" s="75"/>
      <c r="D15" s="226"/>
      <c r="E15" s="74"/>
      <c r="F15" s="71"/>
      <c r="G15" s="75"/>
      <c r="H15" s="241"/>
    </row>
    <row r="16" spans="1:8" ht="21" customHeight="1" thickBot="1">
      <c r="A16" s="74"/>
      <c r="B16" s="71"/>
      <c r="C16" s="75"/>
      <c r="D16" s="226"/>
      <c r="E16" s="74"/>
      <c r="F16" s="71"/>
      <c r="G16" s="75"/>
      <c r="H16" s="242"/>
    </row>
    <row r="17" spans="1:8" ht="24" customHeight="1" thickBot="1">
      <c r="A17" s="78" t="s">
        <v>101</v>
      </c>
      <c r="B17" s="79">
        <f>SUM(B5:B16)</f>
        <v>23212</v>
      </c>
      <c r="C17" s="182">
        <f>SUM(C5:C16)</f>
        <v>71843</v>
      </c>
      <c r="D17" s="299"/>
      <c r="E17" s="78" t="s">
        <v>101</v>
      </c>
      <c r="F17" s="79">
        <f>SUM(F5:F16)</f>
        <v>32267</v>
      </c>
      <c r="G17" s="182">
        <f>SUM(G5:G16)</f>
        <v>84501</v>
      </c>
      <c r="H17" s="299"/>
    </row>
    <row r="18" spans="1:8" ht="23.25" customHeight="1" thickBot="1">
      <c r="A18" s="80" t="s">
        <v>102</v>
      </c>
      <c r="B18" s="81">
        <f>IF(((F17-B17)&gt;0),F17-B17,"----")</f>
        <v>9055</v>
      </c>
      <c r="C18" s="240">
        <f>IF(((G17-C17)&gt;0),G17-C17,"----")</f>
        <v>12658</v>
      </c>
      <c r="D18" s="243"/>
      <c r="E18" s="80" t="s">
        <v>103</v>
      </c>
      <c r="F18" s="81" t="str">
        <f>IF(((B17-F17)&gt;0),B17-F17,"----")</f>
        <v>----</v>
      </c>
      <c r="G18" s="240" t="str">
        <f>IF(((C17-G17)&gt;0),C17-G17,"----")</f>
        <v>----</v>
      </c>
      <c r="H18" s="243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2" sqref="A12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99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394" t="s">
        <v>93</v>
      </c>
    </row>
    <row r="2" spans="1:6" s="6" customFormat="1" ht="44.25" customHeight="1" thickBot="1">
      <c r="A2" s="16" t="s">
        <v>313</v>
      </c>
      <c r="B2" s="5" t="s">
        <v>314</v>
      </c>
      <c r="C2" s="5" t="s">
        <v>315</v>
      </c>
      <c r="D2" s="5" t="s">
        <v>413</v>
      </c>
      <c r="E2" s="5" t="s">
        <v>414</v>
      </c>
      <c r="F2" s="395" t="s">
        <v>415</v>
      </c>
    </row>
    <row r="3" spans="1:6" s="399" customFormat="1" ht="12" customHeight="1" thickBot="1">
      <c r="A3" s="396">
        <v>1</v>
      </c>
      <c r="B3" s="397">
        <v>2</v>
      </c>
      <c r="C3" s="397">
        <v>3</v>
      </c>
      <c r="D3" s="397">
        <v>4</v>
      </c>
      <c r="E3" s="397">
        <v>5</v>
      </c>
      <c r="F3" s="398" t="s">
        <v>416</v>
      </c>
    </row>
    <row r="4" spans="1:6" ht="18" customHeight="1">
      <c r="A4" s="400" t="s">
        <v>417</v>
      </c>
      <c r="B4" s="71">
        <v>735</v>
      </c>
      <c r="C4" s="476" t="s">
        <v>418</v>
      </c>
      <c r="D4" s="71">
        <v>570</v>
      </c>
      <c r="E4" s="71">
        <v>165</v>
      </c>
      <c r="F4" s="477">
        <f aca="true" t="shared" si="0" ref="F4:F9">B4-D4-E4</f>
        <v>0</v>
      </c>
    </row>
    <row r="5" spans="1:6" ht="18" customHeight="1">
      <c r="A5" s="400" t="s">
        <v>419</v>
      </c>
      <c r="B5" s="71">
        <v>4830</v>
      </c>
      <c r="C5" s="476" t="s">
        <v>418</v>
      </c>
      <c r="D5" s="71">
        <v>406</v>
      </c>
      <c r="E5" s="71">
        <v>4424</v>
      </c>
      <c r="F5" s="477">
        <f t="shared" si="0"/>
        <v>0</v>
      </c>
    </row>
    <row r="6" spans="1:6" ht="18" customHeight="1">
      <c r="A6" s="400"/>
      <c r="B6" s="71"/>
      <c r="C6" s="476"/>
      <c r="D6" s="71"/>
      <c r="E6" s="71"/>
      <c r="F6" s="477">
        <f t="shared" si="0"/>
        <v>0</v>
      </c>
    </row>
    <row r="7" spans="1:6" ht="18" customHeight="1">
      <c r="A7" s="400"/>
      <c r="B7" s="71"/>
      <c r="C7" s="476"/>
      <c r="D7" s="71"/>
      <c r="E7" s="71"/>
      <c r="F7" s="477">
        <f t="shared" si="0"/>
        <v>0</v>
      </c>
    </row>
    <row r="8" spans="1:6" ht="18" customHeight="1">
      <c r="A8" s="400"/>
      <c r="B8" s="71"/>
      <c r="C8" s="476"/>
      <c r="D8" s="71"/>
      <c r="E8" s="71"/>
      <c r="F8" s="477">
        <f t="shared" si="0"/>
        <v>0</v>
      </c>
    </row>
    <row r="9" spans="1:6" ht="18" customHeight="1">
      <c r="A9" s="401" t="s">
        <v>194</v>
      </c>
      <c r="B9" s="71"/>
      <c r="C9" s="476"/>
      <c r="D9" s="71"/>
      <c r="E9" s="71"/>
      <c r="F9" s="477">
        <f t="shared" si="0"/>
        <v>0</v>
      </c>
    </row>
    <row r="10" spans="1:6" ht="18" customHeight="1">
      <c r="A10" s="400"/>
      <c r="B10" s="71"/>
      <c r="C10" s="476"/>
      <c r="D10" s="71"/>
      <c r="E10" s="71"/>
      <c r="F10" s="477">
        <f aca="true" t="shared" si="1" ref="F10:F15">B10-D10-E10</f>
        <v>0</v>
      </c>
    </row>
    <row r="11" spans="1:6" ht="18" customHeight="1">
      <c r="A11" s="400"/>
      <c r="B11" s="71"/>
      <c r="C11" s="476"/>
      <c r="D11" s="71"/>
      <c r="E11" s="71"/>
      <c r="F11" s="477">
        <f t="shared" si="1"/>
        <v>0</v>
      </c>
    </row>
    <row r="12" spans="1:6" ht="18" customHeight="1">
      <c r="A12" s="400"/>
      <c r="B12" s="71"/>
      <c r="C12" s="476"/>
      <c r="D12" s="71"/>
      <c r="E12" s="71"/>
      <c r="F12" s="477">
        <f t="shared" si="1"/>
        <v>0</v>
      </c>
    </row>
    <row r="13" spans="1:6" ht="18" customHeight="1">
      <c r="A13" s="400"/>
      <c r="B13" s="71"/>
      <c r="C13" s="476"/>
      <c r="D13" s="71"/>
      <c r="E13" s="71"/>
      <c r="F13" s="477">
        <f t="shared" si="1"/>
        <v>0</v>
      </c>
    </row>
    <row r="14" spans="1:6" ht="18" customHeight="1">
      <c r="A14" s="400"/>
      <c r="B14" s="71"/>
      <c r="C14" s="476"/>
      <c r="D14" s="71"/>
      <c r="E14" s="71"/>
      <c r="F14" s="477">
        <f t="shared" si="1"/>
        <v>0</v>
      </c>
    </row>
    <row r="15" spans="1:6" ht="18" customHeight="1" thickBot="1">
      <c r="A15" s="402"/>
      <c r="B15" s="76"/>
      <c r="C15" s="478"/>
      <c r="D15" s="76"/>
      <c r="E15" s="76"/>
      <c r="F15" s="479">
        <f t="shared" si="1"/>
        <v>0</v>
      </c>
    </row>
    <row r="16" spans="1:6" s="407" customFormat="1" ht="18" customHeight="1" thickBot="1">
      <c r="A16" s="403" t="s">
        <v>101</v>
      </c>
      <c r="B16" s="404">
        <f>SUM(B4:B15)</f>
        <v>5565</v>
      </c>
      <c r="C16" s="405"/>
      <c r="D16" s="404">
        <f>SUM(D4:D15)</f>
        <v>976</v>
      </c>
      <c r="E16" s="404">
        <f>SUM(E4:E15)</f>
        <v>4589</v>
      </c>
      <c r="F16" s="406">
        <f>SUM(F4:F15)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2013-04-09T07:11:23Z</cp:lastPrinted>
  <dcterms:created xsi:type="dcterms:W3CDTF">1999-10-30T10:30:45Z</dcterms:created>
  <dcterms:modified xsi:type="dcterms:W3CDTF">2013-04-09T07:11:25Z</dcterms:modified>
  <cp:category/>
  <cp:version/>
  <cp:contentType/>
  <cp:contentStatus/>
</cp:coreProperties>
</file>