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575" activeTab="0"/>
  </bookViews>
  <sheets>
    <sheet name="1. sz. mell." sheetId="1" r:id="rId1"/>
    <sheet name="2.sz.mell." sheetId="2" r:id="rId2"/>
    <sheet name="3.sz.mell" sheetId="3" r:id="rId3"/>
    <sheet name="4.1. sz. mell" sheetId="4" r:id="rId4"/>
    <sheet name="4.2. sz. mell   " sheetId="5" r:id="rId5"/>
    <sheet name="4.3.a. sz. mell." sheetId="6" r:id="rId6"/>
    <sheet name="4.3.b. sz. melléklet" sheetId="7" r:id="rId7"/>
    <sheet name="5.a.sz.mell" sheetId="8" r:id="rId8"/>
    <sheet name="5.b.sz.mell " sheetId="9" r:id="rId9"/>
    <sheet name="6.sz.mell" sheetId="10" r:id="rId10"/>
    <sheet name="7.sz.mell" sheetId="11" r:id="rId11"/>
    <sheet name="8. sz. mell" sheetId="12" r:id="rId12"/>
    <sheet name="9.sz.mell" sheetId="13" r:id="rId13"/>
    <sheet name=" 10. sz. mell" sheetId="14" r:id="rId14"/>
    <sheet name="11. sz. mell " sheetId="15" r:id="rId15"/>
    <sheet name="12.sz.mell" sheetId="16" r:id="rId16"/>
    <sheet name="13. sz. mell" sheetId="17" r:id="rId17"/>
    <sheet name=" 14. sz. mell" sheetId="18" r:id="rId18"/>
    <sheet name="15. sz.mell" sheetId="19" r:id="rId19"/>
    <sheet name="16. sz.mell" sheetId="20" r:id="rId20"/>
    <sheet name="17.sz.mell" sheetId="21" r:id="rId21"/>
  </sheets>
  <definedNames>
    <definedName name="_xlnm.Print_Titles" localSheetId="3">'4.1. sz. mell'!$1:$7</definedName>
  </definedNames>
  <calcPr fullCalcOnLoad="1"/>
</workbook>
</file>

<file path=xl/sharedStrings.xml><?xml version="1.0" encoding="utf-8"?>
<sst xmlns="http://schemas.openxmlformats.org/spreadsheetml/2006/main" count="967" uniqueCount="562">
  <si>
    <t>B E V É T E L E K</t>
  </si>
  <si>
    <t>Sor-szám</t>
  </si>
  <si>
    <t>Bevételi jogcím</t>
  </si>
  <si>
    <t>1.</t>
  </si>
  <si>
    <t>2.</t>
  </si>
  <si>
    <t>I/1. Intézményi működési bevételek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</si>
  <si>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</si>
  <si>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</si>
  <si>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</si>
  <si>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</si>
  <si>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</si>
  <si>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</si>
  <si>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</si>
  <si>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</si>
  <si>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</si>
  <si>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</si>
  <si>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</si>
  <si>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</si>
  <si>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</si>
  <si>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</si>
  <si>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</si>
  <si>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</si>
  <si>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</si>
  <si>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</si>
  <si>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</si>
  <si>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</si>
  <si>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</si>
  <si>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</si>
  <si>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</si>
  <si>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</si>
  <si>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</si>
  <si>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</si>
  <si>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</si>
  <si>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BEVÉTELEK ÖSSZESEN:</t>
  </si>
  <si>
    <t>K I A D Á S O K</t>
  </si>
  <si>
    <t>Kiadási jogcímek</t>
  </si>
  <si>
    <t>Személyi  juttatások</t>
  </si>
  <si>
    <t>Munkaadókat terhelő járulékok</t>
  </si>
  <si>
    <t>Dologi  kiadások</t>
  </si>
  <si>
    <t>Ellátottak pénzbeli juttatása</t>
  </si>
  <si>
    <t>Rövid lejáratú hitel kamata</t>
  </si>
  <si>
    <t>Tartalékok</t>
  </si>
  <si>
    <t>Összesen</t>
  </si>
  <si>
    <t>Jogcím</t>
  </si>
  <si>
    <t>fő (ellátott)</t>
  </si>
  <si>
    <t>Ft/fő</t>
  </si>
  <si>
    <t>E Ft</t>
  </si>
  <si>
    <t>Összesen:</t>
  </si>
  <si>
    <t>Cím neve, száma</t>
  </si>
  <si>
    <t>01</t>
  </si>
  <si>
    <t>Alcím neve, száma</t>
  </si>
  <si>
    <t>--------</t>
  </si>
  <si>
    <t>Ezer forintban !</t>
  </si>
  <si>
    <t>Előirányzat-csoport</t>
  </si>
  <si>
    <t>Kiemelt előirány-zat</t>
  </si>
  <si>
    <t>Előirányzat-csoport, kiemelt előirányzat megnevezése</t>
  </si>
  <si>
    <t>Előirányzat</t>
  </si>
  <si>
    <t>száma</t>
  </si>
  <si>
    <t>Bevételek</t>
  </si>
  <si>
    <t>Intézményi működési bevételek</t>
  </si>
  <si>
    <t>Alaptevékenység bevételei</t>
  </si>
  <si>
    <t>Alaptevékenység egyéb bevételei</t>
  </si>
  <si>
    <t>Általános forgalmi adó-bevételek, visszatér.</t>
  </si>
  <si>
    <t>Kamatbevételek</t>
  </si>
  <si>
    <t>Önkormányzat sajátos működési bevételei</t>
  </si>
  <si>
    <t>Helyi adók</t>
  </si>
  <si>
    <t>Átengedett központi adók</t>
  </si>
  <si>
    <t>Bírságok, egyéb bevételek</t>
  </si>
  <si>
    <t>Felhalmozási és tőkejellegű bevételek</t>
  </si>
  <si>
    <t>Tárgyi eszközök, immateriális javak érték.</t>
  </si>
  <si>
    <t>Egyéb felhalmozási bevételek</t>
  </si>
  <si>
    <t>Normatív állami hozzájárulás</t>
  </si>
  <si>
    <t>Központosított előirányzat</t>
  </si>
  <si>
    <t>Normatív kötött felhasználású támogatás</t>
  </si>
  <si>
    <t>Címzett támogatás</t>
  </si>
  <si>
    <t>Céltámogatás</t>
  </si>
  <si>
    <t>Területi kiegyenlítést szolg. fejl. célú tám.</t>
  </si>
  <si>
    <t>Céljellegű decentralizált támogatás</t>
  </si>
  <si>
    <t>Egyéb központi támogatás</t>
  </si>
  <si>
    <t>Egyéb szervezetektől átvett pénzeszköz</t>
  </si>
  <si>
    <t>EU támogatás</t>
  </si>
  <si>
    <t>Pénzforgalom nélküli bevételek</t>
  </si>
  <si>
    <t>Kiadások</t>
  </si>
  <si>
    <t>Működési kiadások</t>
  </si>
  <si>
    <t>Személyi jellegű juttatások</t>
  </si>
  <si>
    <t>Dologi jellegű kiadások</t>
  </si>
  <si>
    <t>Társadalom és szociálpolitikai juttatások</t>
  </si>
  <si>
    <t>Működési célú pénzeszköz átadás</t>
  </si>
  <si>
    <t>Felhalmozási célú kiadások</t>
  </si>
  <si>
    <t>Felújítások kiadásai</t>
  </si>
  <si>
    <t>Egyéb fejlesztési célú kiadások</t>
  </si>
  <si>
    <t>Általános tartalék</t>
  </si>
  <si>
    <t>Egyéb kiadások</t>
  </si>
  <si>
    <t xml:space="preserve">KIADÁSOK ÖSSZESEN: </t>
  </si>
  <si>
    <t>Létszámkeret /átlagos állományi létszám/ (fő)</t>
  </si>
  <si>
    <t>Igazgatási feladatok</t>
  </si>
  <si>
    <t>Intézmények egyéb sajátos bevételei</t>
  </si>
  <si>
    <t>Működési célra átvett pénzeszközök</t>
  </si>
  <si>
    <t>Fejlesztési célra átvett pénzeszközök</t>
  </si>
  <si>
    <t>Önkormányzati támogatás</t>
  </si>
  <si>
    <t>Szociális gondoskodás</t>
  </si>
  <si>
    <t>02</t>
  </si>
  <si>
    <t>03</t>
  </si>
  <si>
    <t>Egészségügyi ellátás</t>
  </si>
  <si>
    <t>I. Működési célú (folyó) bevételek, működési célú (folyó) kiadások mérlege
(Önkormányzati szinten)</t>
  </si>
  <si>
    <t xml:space="preserve"> Ezer forintban !</t>
  </si>
  <si>
    <t>Megnevezés</t>
  </si>
  <si>
    <t>Int. működési bevételek</t>
  </si>
  <si>
    <t>Személyi juttatások</t>
  </si>
  <si>
    <t>Munkaadókat terhelő járulék</t>
  </si>
  <si>
    <t>Dologi kiadások</t>
  </si>
  <si>
    <t>Társ. és szociálpol. juttatások</t>
  </si>
  <si>
    <t>Egyéb</t>
  </si>
  <si>
    <t>stb.</t>
  </si>
  <si>
    <t>Tartalék</t>
  </si>
  <si>
    <t>ÖSSZESEN:</t>
  </si>
  <si>
    <t>Hiány:</t>
  </si>
  <si>
    <t>Többlet:</t>
  </si>
  <si>
    <t>II. Tőkejellegű bevételek és kiadások mérlege
(Önkormányzati szinten)</t>
  </si>
  <si>
    <t>Felhalmozási célú tartalék</t>
  </si>
  <si>
    <t>Beruházás  megnevezése</t>
  </si>
  <si>
    <t>Teljes költség</t>
  </si>
  <si>
    <t>Kivitelezés kezdési és befejezési éve</t>
  </si>
  <si>
    <t>Felújítás  megnevezése</t>
  </si>
  <si>
    <t>KIADÁSI JOGCÍMEK</t>
  </si>
  <si>
    <t>Eredeti előirányzat</t>
  </si>
  <si>
    <t>Kiadás vonzata évenként</t>
  </si>
  <si>
    <t>Sor-
szám</t>
  </si>
  <si>
    <t>Működési célú hiteltörlesztés (tőke+kamat)</t>
  </si>
  <si>
    <t>............................</t>
  </si>
  <si>
    <t>Felhalmozási célú hiteltörlesztés (tőke+kamat)</t>
  </si>
  <si>
    <t>Beruházás célonként</t>
  </si>
  <si>
    <t>Felújítás feladatonként</t>
  </si>
  <si>
    <t>Összesen (1+4+7+9)</t>
  </si>
  <si>
    <t>Hitel állomány január 1-jén</t>
  </si>
  <si>
    <t>Hitel jellege</t>
  </si>
  <si>
    <t xml:space="preserve">Működési célú </t>
  </si>
  <si>
    <t>Felhalmozási célú</t>
  </si>
  <si>
    <t>Összesen (1+6)</t>
  </si>
  <si>
    <t>Kedvezmény nélkül elérhető bevétel</t>
  </si>
  <si>
    <t>Kedvezmények összege</t>
  </si>
  <si>
    <t xml:space="preserve">I. Működési bevételek és kiadások </t>
  </si>
  <si>
    <t>Intézményi működési bevételek (levonva a felhalmozási ÁFA visszatérülések, értékesített tárgyi eszközök és immateriális javak ÁFA-ja )</t>
  </si>
  <si>
    <t xml:space="preserve">Önkormányzatok sajátos működési bevételei </t>
  </si>
  <si>
    <t>Önkormányzatok költségvetési támogatása és átengedett személyi jövedelemadó bevétele</t>
  </si>
  <si>
    <t>Működési célú kölcsönök visszatérülése, igénybevétele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</si>
  <si>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</si>
  <si>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</si>
  <si>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</si>
  <si>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</si>
  <si>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pénzeszközátadás, egyéb támogatás</t>
  </si>
  <si>
    <t>Működési célú kiadások összesen:</t>
  </si>
  <si>
    <t>II. Felhalmozási célú bevételek és kiadások</t>
  </si>
  <si>
    <t>Önkormányzatok felhalmozási 
és tőke jellegű bevételei</t>
  </si>
  <si>
    <t>Fejlesztési célú támogatások</t>
  </si>
  <si>
    <t>Felhalmozási célú pénzeszközátvétel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</si>
  <si>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</si>
  <si>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</si>
  <si>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</si>
  <si>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előző évi pénzmaradvány igénybevétele</t>
  </si>
  <si>
    <t>Felhalmozási célú bevételek összesen:</t>
  </si>
  <si>
    <t>Felhalmozási kiadások (ÁFA-val együtt)</t>
  </si>
  <si>
    <t>Felújítási kiadások (ÁFA-val együtt)</t>
  </si>
  <si>
    <t>Felhalmozási célú kiadások összesen:</t>
  </si>
  <si>
    <t>Önkormányzat bevételei összesen:</t>
  </si>
  <si>
    <t>Önkormányzat kiadásai 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</si>
  <si>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</si>
  <si>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</si>
  <si>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</si>
  <si>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</si>
  <si>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</si>
  <si>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</si>
  <si>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</si>
  <si>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</si>
  <si>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</si>
  <si>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</si>
  <si>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</si>
  <si>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</si>
  <si>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Járulékok</t>
  </si>
  <si>
    <t>Intézmény</t>
  </si>
  <si>
    <t>Hitelek, kölcsönök bevételei</t>
  </si>
  <si>
    <t>Értékpapírok bevételei</t>
  </si>
  <si>
    <t>Önkormányzatok sajátos felhalmozási és tőkebevételei</t>
  </si>
  <si>
    <t>Értékpapírok kiadásai</t>
  </si>
  <si>
    <t>Tárgyi eszközök, immateriális javak értékesítése</t>
  </si>
  <si>
    <t>Pénzügyi befektetések bevételei</t>
  </si>
  <si>
    <t>Finanszírozási bevételek</t>
  </si>
  <si>
    <t>Illetékek</t>
  </si>
  <si>
    <t>Előző évi pénzmaradvány igénybevétele</t>
  </si>
  <si>
    <t>Finanszírozási kiadások</t>
  </si>
  <si>
    <t>Hitelek, kölcsönök kiadásai</t>
  </si>
  <si>
    <t>Előző évi vállalkozási eredmény igénybevétele</t>
  </si>
  <si>
    <t>Központosított előirányzatok</t>
  </si>
  <si>
    <t xml:space="preserve">Forráshiány </t>
  </si>
  <si>
    <t>Felújítás</t>
  </si>
  <si>
    <t>Pénzügyi befektetések kiadásai</t>
  </si>
  <si>
    <t>Társadalom- és szociálpolitikai juttatások</t>
  </si>
  <si>
    <t>Támogatások, kiegészítések</t>
  </si>
  <si>
    <t>Kiegészítő támogatás (egyéb)</t>
  </si>
  <si>
    <t>6=(2-4-5)</t>
  </si>
  <si>
    <t>Kötelezettség jogcíme</t>
  </si>
  <si>
    <t>Köt. váll.
 éve</t>
  </si>
  <si>
    <t>9=(4+5+6+7+8)</t>
  </si>
  <si>
    <t xml:space="preserve">Lejárat 
éve </t>
  </si>
  <si>
    <t>Felvétel
éve</t>
  </si>
  <si>
    <t>Egyéb folyó kiadások</t>
  </si>
  <si>
    <t>Működési bevételek</t>
  </si>
  <si>
    <t>Támogatások</t>
  </si>
  <si>
    <t>Felhalmozási és tőkejellegű bev.</t>
  </si>
  <si>
    <t>Előző évi pénzmaradvány</t>
  </si>
  <si>
    <t>Előző évi állalkozási eredmény</t>
  </si>
  <si>
    <t>Hitelek kamatai</t>
  </si>
  <si>
    <t>Egyéb bevételek</t>
  </si>
  <si>
    <t>Normatív kötött felhasználású  támogatás</t>
  </si>
  <si>
    <t>Területi kiegyenlítést szolg. fejl. célú támogatás</t>
  </si>
  <si>
    <t>Intézményi beruházási kiadások</t>
  </si>
  <si>
    <t xml:space="preserve">Fajlagos
mérték </t>
  </si>
  <si>
    <t>Összesen
(2x3)</t>
  </si>
  <si>
    <t>Vállalkozási bevételek</t>
  </si>
  <si>
    <t>Értékesített tárgyi eszközök, immateriális javak utáni ÁFA befizetés</t>
  </si>
  <si>
    <t>IV.  Hitelek kamatai</t>
  </si>
  <si>
    <t>V. Egyéb kiadások</t>
  </si>
  <si>
    <t xml:space="preserve">
Mutató-
szám
</t>
  </si>
  <si>
    <t>----------------------------------------------------------</t>
  </si>
  <si>
    <t>-------------------------</t>
  </si>
  <si>
    <t>Önkormányzatok sajátos működési bevételei</t>
  </si>
  <si>
    <t>Cél-, címzett támogatás</t>
  </si>
  <si>
    <t>Céljellegű dec. támogatás</t>
  </si>
  <si>
    <t>Területi kiegyenlítést szolg. Fejl. Célú támogatás</t>
  </si>
  <si>
    <t>Intézményi beruházás</t>
  </si>
  <si>
    <t>Felhalm. és tőkejell. kiadások</t>
  </si>
  <si>
    <t>EU támogatásból megvalósuló projekt</t>
  </si>
  <si>
    <t>Költségvetési szervek támogatása</t>
  </si>
  <si>
    <t>Normatív hozzájárulások</t>
  </si>
  <si>
    <t>3.1.</t>
  </si>
  <si>
    <t>3.2.</t>
  </si>
  <si>
    <t>3.3.</t>
  </si>
  <si>
    <t>3.4.</t>
  </si>
  <si>
    <t>4.1.</t>
  </si>
  <si>
    <t>4.2.</t>
  </si>
  <si>
    <t>5.1.</t>
  </si>
  <si>
    <t>5.2.</t>
  </si>
  <si>
    <t>6.1.</t>
  </si>
  <si>
    <t>6.2.</t>
  </si>
  <si>
    <t>8.1.</t>
  </si>
  <si>
    <t>8.2.</t>
  </si>
  <si>
    <t>Színházi támogatás</t>
  </si>
  <si>
    <t>7.1.</t>
  </si>
  <si>
    <t>7.2.</t>
  </si>
  <si>
    <t>Felhalmozási célú  kölcsön visszatér., értékpapír bev.</t>
  </si>
  <si>
    <t>Működési célú  kölcsön visszatér., értékpapír bev.</t>
  </si>
  <si>
    <t>Működési célú pénzmaradvány igénybevétele</t>
  </si>
  <si>
    <t>Felhalmozási célú pénzmaradvány igénybevétele</t>
  </si>
  <si>
    <t>Fejlesztési célú támogatások (5.7.1+…+5.7.4)</t>
  </si>
  <si>
    <t>6.2.4.</t>
  </si>
  <si>
    <t>FOLYÓ BEVÉTELEK ÖSSZESEN: (1+4+5+6+7+8)</t>
  </si>
  <si>
    <t>Előző évi várható pénzmaradvány igénybevétele (10.1.+10.2)</t>
  </si>
  <si>
    <t>1.1.</t>
  </si>
  <si>
    <t>1.2.</t>
  </si>
  <si>
    <t>1.3.</t>
  </si>
  <si>
    <t>1.4.</t>
  </si>
  <si>
    <t>1.5.</t>
  </si>
  <si>
    <t>1.6.</t>
  </si>
  <si>
    <t>1.7.</t>
  </si>
  <si>
    <t>I. Folyó (működési) kiadások (1.1+…+1.7)</t>
  </si>
  <si>
    <t>2.1.</t>
  </si>
  <si>
    <t>2.2.</t>
  </si>
  <si>
    <t>2.3.</t>
  </si>
  <si>
    <t>2.4.</t>
  </si>
  <si>
    <t>2.5.</t>
  </si>
  <si>
    <t>II. Felhalmozási és tőke jellegű kiadások (2.1+…+2.5)</t>
  </si>
  <si>
    <t>III. Tartalékok (3.+3.2+3.3)</t>
  </si>
  <si>
    <t>Államháztartási céltartalék</t>
  </si>
  <si>
    <t>Általános célú támogatás</t>
  </si>
  <si>
    <t>Rövid lejáratú hitel</t>
  </si>
  <si>
    <t>Rövid lejáratú értékpapírok értékesítése, kibocs.</t>
  </si>
  <si>
    <t>Működési célú kölcsönök nyújtása és törlesztése</t>
  </si>
  <si>
    <t>Rövid lejáratú hitel visszafizetése</t>
  </si>
  <si>
    <t>Hosszú lejáratú hitel</t>
  </si>
  <si>
    <t>Hosszú lejáratú értékpapírok kibocsátása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</si>
  <si>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</si>
  <si>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</si>
  <si>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</si>
  <si>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</si>
  <si>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Bevételek összesen:</t>
  </si>
  <si>
    <t>Kiadások összesen:</t>
  </si>
  <si>
    <t>Pénzkészlet</t>
  </si>
  <si>
    <t>Egyenleg</t>
  </si>
  <si>
    <t>Cél- címzett támogatás</t>
  </si>
  <si>
    <t>Jövedelempótló támogatások kiegészítése</t>
  </si>
  <si>
    <t>Működési célú  (6.1.1+…+6.1.4)</t>
  </si>
  <si>
    <t>Támogatásértékű bevétel OEP-től</t>
  </si>
  <si>
    <t>Támogatásértékű bevétel központi költségvetési szervtől</t>
  </si>
  <si>
    <t>Támogatásértékű bevétel elkülönített állami pénzalapoktól</t>
  </si>
  <si>
    <t>Támogatásértékű bevétel önkormányzati szervektől</t>
  </si>
  <si>
    <t>Függő, átfutó bevételek</t>
  </si>
  <si>
    <t>Működési célú támogatásértékű kiadás, pénzeszközátadás</t>
  </si>
  <si>
    <t>Felhalmozási célú támogatásértékű kiadás, pénzeszközátadás</t>
  </si>
  <si>
    <t>Egyéb fejlesztési célú kiadás</t>
  </si>
  <si>
    <t>Fejlesztési célú tartalék</t>
  </si>
  <si>
    <t>Függő, átfutó kiadások</t>
  </si>
  <si>
    <t>Települési üzemeltetési, igazg. és sportfeladatok</t>
  </si>
  <si>
    <t>Közösségi közlekedési feladatok</t>
  </si>
  <si>
    <t>Települési sportfeladatok</t>
  </si>
  <si>
    <t>Körjegyzőség alap-hozzájárulás</t>
  </si>
  <si>
    <t>Körjegyzőség ösztönző hozzájárulás</t>
  </si>
  <si>
    <t>Lakott külterülettel kapcsolatos feladatok</t>
  </si>
  <si>
    <t>Közművelődési és közgyűjteményi feladatok</t>
  </si>
  <si>
    <t>Pénzbeli szociális juttatások</t>
  </si>
  <si>
    <t>4/1. számú melléklet</t>
  </si>
  <si>
    <t>Sióagárd Község Önkormányzata</t>
  </si>
  <si>
    <t xml:space="preserve">    </t>
  </si>
  <si>
    <t>Bírságok, pótlékok, egyéb bevételek</t>
  </si>
  <si>
    <t>Támogatásértékű bevételek, átvett pénzeszközök</t>
  </si>
  <si>
    <t>Támogatásért. bevétel elkülönített állami pénzalap</t>
  </si>
  <si>
    <t>Támogatásértékű bevétel központi kvi szervtől</t>
  </si>
  <si>
    <t>Támogatásért. bevétel OEP-től</t>
  </si>
  <si>
    <t>Támogatásért. bevétel önkormányzati szervtől</t>
  </si>
  <si>
    <t>Működési célú támog. ért. Kiadás,pénze. átadás</t>
  </si>
  <si>
    <t>4/2. számú melléklet</t>
  </si>
  <si>
    <t>Német Kisebbségi Önkormányzat</t>
  </si>
  <si>
    <t>Támogatásértékű bevétel, áttvett pénzeszközök</t>
  </si>
  <si>
    <t>Sióagárd-Fácánkert Községek Körjegyzősége</t>
  </si>
  <si>
    <t>Támogatásértékű bevétel,átvett pénzeszközök</t>
  </si>
  <si>
    <t>Működési célú támog. ért. kiadás, pénzeszköz átadás</t>
  </si>
  <si>
    <t>Támog. ért. bev, átvett pénze.</t>
  </si>
  <si>
    <t>Támog. ért. kiadás, pénze.átadás</t>
  </si>
  <si>
    <t>Támog. ért. Bevétel,átvett pénzeszközök</t>
  </si>
  <si>
    <t>Felhalmozási célú támog. ért. kiadás, pénzeszköz átadás</t>
  </si>
  <si>
    <t>Értékesített TE. Után befizetett ÁFA</t>
  </si>
  <si>
    <t>Hiteltörlesztés</t>
  </si>
  <si>
    <t>Községháza felújítása</t>
  </si>
  <si>
    <t>Falufejlesztés</t>
  </si>
  <si>
    <t>Községgazdálkodás</t>
  </si>
  <si>
    <t>Szociális étkezés</t>
  </si>
  <si>
    <t>Munkahelyi étkeztetés</t>
  </si>
  <si>
    <t>Civil támogatási keret</t>
  </si>
  <si>
    <t>2010.</t>
  </si>
  <si>
    <t>2011.</t>
  </si>
  <si>
    <t>Infrastruktúrális hitel -kamat</t>
  </si>
  <si>
    <t>Támogatásértékű kiadások</t>
  </si>
  <si>
    <t>Kistérségi tagdíj</t>
  </si>
  <si>
    <t>Szd MJV Közokt. Intézménytársulás (2005-2008)</t>
  </si>
  <si>
    <t>Tolna Város Önkormányzata - családsegítés</t>
  </si>
  <si>
    <t>Fácánkert Község Önkormányzata -ifjúsági referens</t>
  </si>
  <si>
    <t>Tolna Város Önkormányzata - házi segítségnyújtás</t>
  </si>
  <si>
    <t>Szekszárd  MJV -Orvosi ügyeleti díj</t>
  </si>
  <si>
    <t>Szekszárd MJV - védőnő helyettesítés</t>
  </si>
  <si>
    <t>Bursa Hungarica ösztöndíj támogatása</t>
  </si>
  <si>
    <t>TM Rendőrkapitányság - KMB gépjárműköltség</t>
  </si>
  <si>
    <t>Átadott pénzeszközök</t>
  </si>
  <si>
    <t>Gépjárműadó</t>
  </si>
  <si>
    <t>Talajterhelési díj</t>
  </si>
  <si>
    <t>2010. évre</t>
  </si>
  <si>
    <t>2011. évre</t>
  </si>
  <si>
    <t>Működési célú támog. ért. bev.pénzeszközátvétel</t>
  </si>
  <si>
    <t>Finanszírozás kiadásai</t>
  </si>
  <si>
    <t>Felhalmozási célú támog. ért. Kiadás,pénze. átadás</t>
  </si>
  <si>
    <t>Átvett pénze. támog. é. bev.</t>
  </si>
  <si>
    <t>Támog. é. Kiadás, pénze. Átadás</t>
  </si>
  <si>
    <t>Társad. És szoc. Juttatások</t>
  </si>
  <si>
    <t>Hitelek kamatai, hiteltörlesztés</t>
  </si>
  <si>
    <t>Sa.-Fkert Községek Körj.</t>
  </si>
  <si>
    <t>1. számú melléklet</t>
  </si>
  <si>
    <t>Sióagárd Község Önkormányzatának Címrendje</t>
  </si>
  <si>
    <t>Cím</t>
  </si>
  <si>
    <t>Alcím</t>
  </si>
  <si>
    <t>Kiemelt Ei.</t>
  </si>
  <si>
    <t>Cím, kiemelt előirányzat megnevezése</t>
  </si>
  <si>
    <t>Községi Önkormányzat</t>
  </si>
  <si>
    <t>Munkahelyi vendéglátás</t>
  </si>
  <si>
    <t>Önkormányzat működési bevételei</t>
  </si>
  <si>
    <t>Támogatásértékű bevételek</t>
  </si>
  <si>
    <t>Infrastruktúrális hitel -tőke</t>
  </si>
  <si>
    <t>CIB Bank Zrt Infrastruktúrális hitel (MFB)</t>
  </si>
  <si>
    <t>Sióagárd Község Önkormányzata Képviselő-testületének</t>
  </si>
  <si>
    <t>1/2001. (II.19.) sz. rendeletében, valamint</t>
  </si>
  <si>
    <t>Fácánkert Község Önkormányzata Képviselő-testületének</t>
  </si>
  <si>
    <t>1/2001. (II.19.) sz. rendeletében</t>
  </si>
  <si>
    <t>meghatározott juttatásokra és támogatásokra kifizethető keret</t>
  </si>
  <si>
    <t>A) Juttatásokra kifizethető keret</t>
  </si>
  <si>
    <t>Sorszám</t>
  </si>
  <si>
    <t>Juttatások megnevezése</t>
  </si>
  <si>
    <t>Éves keretösszeg</t>
  </si>
  <si>
    <t>A/1</t>
  </si>
  <si>
    <t>Lakhatási támogatás</t>
  </si>
  <si>
    <t>A/2</t>
  </si>
  <si>
    <t>Családalapítási támogatás</t>
  </si>
  <si>
    <t>A/3</t>
  </si>
  <si>
    <t>A/4</t>
  </si>
  <si>
    <t>Szociális támogatás</t>
  </si>
  <si>
    <t>A/5</t>
  </si>
  <si>
    <t>Illetményelőleg</t>
  </si>
  <si>
    <t>A/6</t>
  </si>
  <si>
    <t>A/7</t>
  </si>
  <si>
    <t>Könyvvásárlási támogatás</t>
  </si>
  <si>
    <t>Fogászati támogatás</t>
  </si>
  <si>
    <t>Szemüveg-támogatás</t>
  </si>
  <si>
    <t>Juttatások összesen</t>
  </si>
  <si>
    <t>B) Szociális és kegyeleti támogatásokra kifizethető keret</t>
  </si>
  <si>
    <t>Támogatások megnevezése</t>
  </si>
  <si>
    <t>B/1</t>
  </si>
  <si>
    <t>Eseti szociális segély</t>
  </si>
  <si>
    <t>B/2</t>
  </si>
  <si>
    <t>Temetési segély</t>
  </si>
  <si>
    <t>B/3</t>
  </si>
  <si>
    <t>Kedvezményes étkeztetés</t>
  </si>
  <si>
    <t>Céljellegű támogatás (normatív támogatás)</t>
  </si>
  <si>
    <t>Sportöltöző felújítása</t>
  </si>
  <si>
    <t>Folyószámlahitel- tőke</t>
  </si>
  <si>
    <t>Folyószámlahitel kamat</t>
  </si>
  <si>
    <t>2012.</t>
  </si>
  <si>
    <t>2012. után</t>
  </si>
  <si>
    <t>Felhalmozási célú hitel</t>
  </si>
  <si>
    <t>Szekszárd MJV Közoktatási intézménytársulás (2010)</t>
  </si>
  <si>
    <t>Fácánkert Község Önkormányzata -Körjegyzőség 2009.</t>
  </si>
  <si>
    <t>Polgárvédelmi tagdíj</t>
  </si>
  <si>
    <t xml:space="preserve">   Civil szervezeteknek nyújtott kölcsön</t>
  </si>
  <si>
    <t>Ebyéb célhoz kötött támogatás</t>
  </si>
  <si>
    <t>HPV oltás</t>
  </si>
  <si>
    <t>Ingyenes tízórai</t>
  </si>
  <si>
    <t>Bérleti díj kedvezmény</t>
  </si>
  <si>
    <t>Likviditási hiány/többlet</t>
  </si>
  <si>
    <t xml:space="preserve">   Halmozott likviditás</t>
  </si>
  <si>
    <t>Közművelődési, sportfeladatok</t>
  </si>
  <si>
    <t>OGY képviselő-választáshoz kapcsolódó tevék.</t>
  </si>
  <si>
    <t>Önkorm. képviselőválasztásokhoz kapcs. tev.</t>
  </si>
  <si>
    <t>2008. évi 
tény</t>
  </si>
  <si>
    <t>2009. évi várható</t>
  </si>
  <si>
    <t>2010. évi előirányzat</t>
  </si>
  <si>
    <t>Egyéb szervezetektől átvett támogatás (háztartásoktól átvett)</t>
  </si>
  <si>
    <t>Támogatásértékű bevétel EU-tól</t>
  </si>
  <si>
    <t>Átvett pénzeszközök</t>
  </si>
  <si>
    <t>Működési célú céltartalék</t>
  </si>
  <si>
    <t>VI. Támog. kölcsön kiadásai</t>
  </si>
  <si>
    <t>1.2</t>
  </si>
  <si>
    <t>1.3.1.</t>
  </si>
  <si>
    <t>1.3.2.</t>
  </si>
  <si>
    <t>1.3.3.</t>
  </si>
  <si>
    <t>1.3.4.</t>
  </si>
  <si>
    <t>2..1.</t>
  </si>
  <si>
    <t>2..2.</t>
  </si>
  <si>
    <t>2..3.</t>
  </si>
  <si>
    <t>I. Önkormányzat működési bevételei (1.2+1.3)</t>
  </si>
  <si>
    <t>I/2. Önkorm. sajátos műk. bevételei (1.3.1+…+1.3.4)</t>
  </si>
  <si>
    <t>II. Felhalmozási és tőkejellegű bevételek (2.1+…2.3)</t>
  </si>
  <si>
    <t>III. Támogatások, kiegészítések (3.1+…+3.7)</t>
  </si>
  <si>
    <t>3.5.</t>
  </si>
  <si>
    <t>3.6.</t>
  </si>
  <si>
    <t>3.7.</t>
  </si>
  <si>
    <t>3.7.1.</t>
  </si>
  <si>
    <t>3.7.2.</t>
  </si>
  <si>
    <t>3.7.3.</t>
  </si>
  <si>
    <t>3.7.4.</t>
  </si>
  <si>
    <t>IV. támogatásértékű bevételek, átvett pénzesz. (4.1+4.2)</t>
  </si>
  <si>
    <t>4.1.1.</t>
  </si>
  <si>
    <t>4.1.2.</t>
  </si>
  <si>
    <t>4.1.3.</t>
  </si>
  <si>
    <t>4.1.4.</t>
  </si>
  <si>
    <t>4.1.5.</t>
  </si>
  <si>
    <t>4.2.1.</t>
  </si>
  <si>
    <t>Felhalmozási célú pénzeszköz átvétel (4.2.1+…+4.2.4)</t>
  </si>
  <si>
    <t>4.2.2.</t>
  </si>
  <si>
    <t>4.2.3.</t>
  </si>
  <si>
    <t>V. Tám. kölcs. visszatér. igénybev., értékp. bev. (5.1+5.2)</t>
  </si>
  <si>
    <t>VI. Finanszírozási bevételek (6.1+6.2)</t>
  </si>
  <si>
    <t>BEVÉTELEK ÖSSZESEN: (7+8+9+10)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</si>
  <si>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</si>
  <si>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VII. Finanszírozási kiadások (7.1+7.2)</t>
  </si>
  <si>
    <t xml:space="preserve"> KIADÁSOK ÖSSZESEN: (1+2+3+4+5+6+7)</t>
  </si>
  <si>
    <t>I.</t>
  </si>
  <si>
    <t>II.</t>
  </si>
  <si>
    <t>III.</t>
  </si>
  <si>
    <t>IV.</t>
  </si>
  <si>
    <t>V.</t>
  </si>
  <si>
    <t>Tám. Köcsönök visszatérítése</t>
  </si>
  <si>
    <t>VI.</t>
  </si>
  <si>
    <t>VII.</t>
  </si>
  <si>
    <t>Támog. kölcsönök kiadásai</t>
  </si>
  <si>
    <t>VIII.</t>
  </si>
  <si>
    <t>A 2010.évi normatív  hozzájárulások  alakulása jogcímenként</t>
  </si>
  <si>
    <t>Kiegészítés 2600 ezer Ft-ra</t>
  </si>
  <si>
    <t>Településre kimutatott SZJA 8%</t>
  </si>
  <si>
    <t>Jövedelemdifferenciálódás mérsékése</t>
  </si>
  <si>
    <t>Otthonközeli ellátás-szociális étkezés</t>
  </si>
  <si>
    <t>Támogatásért. Bevétel EU-tól</t>
  </si>
  <si>
    <t>Tám. kölcsön visszatérítése</t>
  </si>
  <si>
    <t xml:space="preserve">Célszerinti támogatás </t>
  </si>
  <si>
    <t>Céltartalék</t>
  </si>
  <si>
    <t>4.3.a. számú melléklet</t>
  </si>
  <si>
    <t>2009. évi 
várható</t>
  </si>
  <si>
    <t>2010. évi 
terv</t>
  </si>
  <si>
    <t>Tám. Kölcsön visszatérülése</t>
  </si>
  <si>
    <t>Támog. kölcsön kiadásai</t>
  </si>
  <si>
    <t>Óvoda mögötti parkoló építése</t>
  </si>
  <si>
    <t>Felhasználás
2009. XII.31-ig</t>
  </si>
  <si>
    <t xml:space="preserve">
2010. év utáni szükséglet
</t>
  </si>
  <si>
    <t>Bartók Béla utcai szennyvízhálózat kiépítése</t>
  </si>
  <si>
    <t>2010. év utáni szükséglet
(6=2 - 4 - 5)</t>
  </si>
  <si>
    <t>Községháza utcafronti részének felújítása</t>
  </si>
  <si>
    <t>Leányvári út építése</t>
  </si>
  <si>
    <t>Bevételi előirányzat</t>
  </si>
  <si>
    <t>Kiadási előirányzat</t>
  </si>
  <si>
    <t>Szennyvíz gyűjtése, tisztítása, elhelyezése</t>
  </si>
  <si>
    <t>Települési hulladékok begyűjtése</t>
  </si>
  <si>
    <t>Út, autópálya építése</t>
  </si>
  <si>
    <t>Közutak üzemeltetése</t>
  </si>
  <si>
    <t>Zöldterület-kezelés</t>
  </si>
  <si>
    <t>Önkormányzat igazgatási tevékenység</t>
  </si>
  <si>
    <t>Kisebbségi önkormányzati igazgatási tevékenység</t>
  </si>
  <si>
    <t>Adó, illeték kiszabása, beszedése</t>
  </si>
  <si>
    <t>Nemzeti ünnepek programjai</t>
  </si>
  <si>
    <t>Kiemelt állami és önkormányzati rendezvények</t>
  </si>
  <si>
    <t>Közvilágítás</t>
  </si>
  <si>
    <t>Háziorvosi alapellátás</t>
  </si>
  <si>
    <t>Család- és nővédelmi egészségügyi gondozás</t>
  </si>
  <si>
    <t>Ifjúság-egészségügyi gondozás</t>
  </si>
  <si>
    <t>Önkormányzati szociális támogatások fiananszírozása</t>
  </si>
  <si>
    <t>Rendszeres szociális segély</t>
  </si>
  <si>
    <t>Rendelkezésre állási támogatás</t>
  </si>
  <si>
    <t>Lakásfenntartási támogatás</t>
  </si>
  <si>
    <t>Ápolási díj</t>
  </si>
  <si>
    <t>Átmeneti segély</t>
  </si>
  <si>
    <t>Rendkívüli gyermekvédelmi támogatás</t>
  </si>
  <si>
    <t>Mozgáskorlátozottak támogatása</t>
  </si>
  <si>
    <t>Egyéb önkormányzati eseti pénzbeli támogatás</t>
  </si>
  <si>
    <t>Közgyógyellátás</t>
  </si>
  <si>
    <t>Köztemetés</t>
  </si>
  <si>
    <t>Ifjúsági kezdeményezések, programok</t>
  </si>
  <si>
    <t>Idősügyi kezdeményezések, programok</t>
  </si>
  <si>
    <t>Civil szervezetek működési támogatása</t>
  </si>
  <si>
    <t>Civil szervezetek program-támogatása</t>
  </si>
  <si>
    <t>Közcélú foglalkoztatás</t>
  </si>
  <si>
    <t>Közhasznú foglalkoztatás</t>
  </si>
  <si>
    <t>Egyéb m.n.s. közösségi, társadalmi tevékenység</t>
  </si>
  <si>
    <t>Kulturális műsorok, rendezvények</t>
  </si>
  <si>
    <t>Könyvtári szolgáltatások</t>
  </si>
  <si>
    <t>Múzeumi kiállítási tevékenység</t>
  </si>
  <si>
    <t>Közművelődési tevékenységek</t>
  </si>
  <si>
    <t>Közművelődési intézmények működtetése</t>
  </si>
  <si>
    <t>Sportlétesítmények működtetése</t>
  </si>
  <si>
    <t>Temető üzemeltetése</t>
  </si>
  <si>
    <t>Lakóingatlan bérbeadása</t>
  </si>
  <si>
    <t>Nem lakóingatlan bérbeadása</t>
  </si>
  <si>
    <t>Fénymásolás, irodai szolgáltatás</t>
  </si>
  <si>
    <t>Önkormányzatok elszámolásai</t>
  </si>
  <si>
    <t>Körjegyzőség finanszírozása</t>
  </si>
  <si>
    <t>I. KIADÁSI JOGCÍMEK</t>
  </si>
  <si>
    <t>II. Az I. pontból általános és céltartalék</t>
  </si>
  <si>
    <t>Általános tartalék - önkormányzat</t>
  </si>
  <si>
    <t>Általános tartalék - kisebbségi  önkormányzat</t>
  </si>
  <si>
    <t>Felhalmozási tartalék - leányvári út</t>
  </si>
  <si>
    <t xml:space="preserve">                                   - községháza felújítása</t>
  </si>
  <si>
    <t xml:space="preserve">                                   - felufejlesztés</t>
  </si>
  <si>
    <t>2010. elötti kifizetés</t>
  </si>
  <si>
    <t>2013. 
után</t>
  </si>
  <si>
    <t>Felhalmozási célú hiteltörlesztés-tőke</t>
  </si>
  <si>
    <t>Felhalmozási célő hitel - kamat</t>
  </si>
  <si>
    <t>2012. évre</t>
  </si>
  <si>
    <t>MEGNEVEZÉS</t>
  </si>
  <si>
    <t>Államreform Operatív Program pályázat (Körjegyzőség szervezet-fejlesztése)</t>
  </si>
  <si>
    <t>Támogatás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</si>
</sst>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"/>
    <numFmt numFmtId="171" formatCode="#,##0.0000"/>
    <numFmt numFmtId="172" formatCode="_-* #,##0.000\ _F_t_-;\-* #,##0.000\ _F_t_-;_-* &quot;-&quot;??\ _F_t_-;_-@_-"/>
    <numFmt numFmtId="173" formatCode="_-* #,##0.0\ _F_t_-;\-* #,##0.0\ _F_t_-;_-* &quot;-&quot;??\ _F_t_-;_-@_-"/>
    <numFmt numFmtId="174" formatCode="_-* #,##0\ _F_t_-;\-* #,##0\ _F_t_-;_-* &quot;-&quot;??\ _F_t_-;_-@_-"/>
    <numFmt numFmtId="175" formatCode="_-* #,##0.0000\ _F_t_-;\-* #,##0.0000\ _F_t_-;_-* &quot;-&quot;??\ _F_t_-;_-@_-"/>
    <numFmt numFmtId="176" formatCode="0.0"/>
    <numFmt numFmtId="177" formatCode="#,###,"/>
    <numFmt numFmtId="178" formatCode="#,##0.0\ _F_t;\-#,##0.0\ _F_t"/>
    <numFmt numFmtId="179" formatCode="#,##0\ _F_t;\-_#\ ##0\ _F_t"/>
    <numFmt numFmtId="180" formatCode="#,###\ _F_t;\-_#\ ###\ _F_t"/>
    <numFmt numFmtId="181" formatCode="00"/>
    <numFmt numFmtId="182" formatCode="#,###\ _F_t;\-_#\.###\ _F_t"/>
    <numFmt numFmtId="183" formatCode="#,###\ _F_t;\-#,###\ _F_t"/>
    <numFmt numFmtId="184" formatCode="#,###__;\-\ #,###__"/>
    <numFmt numFmtId="185" formatCode="#,##0__;\-\ #,##0__"/>
    <numFmt numFmtId="186" formatCode="#,###.0__;\-\ #,###.0__"/>
    <numFmt numFmtId="187" formatCode="#,###.00__;\-\ #,###.00__"/>
    <numFmt numFmtId="188" formatCode="#,##0.00__;\-\ #,##0.00__"/>
    <numFmt numFmtId="189" formatCode="#,###__"/>
    <numFmt numFmtId="190" formatCode="_#\ ###__"/>
    <numFmt numFmtId="191" formatCode="_-* #,###\ _F_t_-;\-* #,###\ _F_t_-;_-* &quot;-&quot;\ _F_t_-;_-@_-"/>
    <numFmt numFmtId="192" formatCode="_-* #,###\__-;\-* #,###\ __\-;_-* &quot;-&quot;\ _F_t_-;_-@_-"/>
    <numFmt numFmtId="193" formatCode="_-* ##,##\__;\-* #,###\ __\-;_-* &quot;-&quot;\ _F_t_-;_-@_-"/>
    <numFmt numFmtId="194" formatCode="##,###__"/>
    <numFmt numFmtId="195" formatCode="_#_ ###__"/>
    <numFmt numFmtId="196" formatCode="_#\ _###__"/>
    <numFmt numFmtId="197" formatCode="#,###\ _F_t;\-__#,###\ _F_t"/>
    <numFmt numFmtId="198" formatCode="#,###,__;\-__#,###,__"/>
    <numFmt numFmtId="199" formatCode="#,###\ __;\-__#,###\ __"/>
    <numFmt numFmtId="200" formatCode="#,##0__;\-#,##0__"/>
    <numFmt numFmtId="201" formatCode="#,###__;\-#,###__"/>
    <numFmt numFmtId="202" formatCode="#,##0\ __;\-__#,##0\ __"/>
    <numFmt numFmtId="203" formatCode="#,##0\ _F_t;\-__#,##0\ _F_t"/>
    <numFmt numFmtId="204" formatCode="#,###.##"/>
    <numFmt numFmtId="205" formatCode="#,###.##\ _F_t;\-#,###.##\ _F_t"/>
    <numFmt numFmtId="206" formatCode="#,###.0__"/>
    <numFmt numFmtId="207" formatCode="#,###.00__"/>
    <numFmt numFmtId="208" formatCode="#,###.000__"/>
    <numFmt numFmtId="209" formatCode="#,###.##__"/>
    <numFmt numFmtId="210" formatCode="#,###.###\ _F_t;\-#,###.###\ _F_t"/>
    <numFmt numFmtId="211" formatCode="#,###.####\ _F_t;\-#,###.####\ _F_t"/>
    <numFmt numFmtId="212" formatCode="#,##0.00\ _F_t;\-\ #,##0.00\ _F_t"/>
    <numFmt numFmtId="213" formatCode="0.000"/>
    <numFmt numFmtId="214" formatCode="#,###.###__"/>
  </numFmts>
  <fonts count="65">
    <font>
      <sz val="10"/>
      <name val="Times New Roman CE"/>
      <family val="0"/>
    </font>
    <font>
      <b/>
      <i/>
      <sz val="12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12"/>
      <name val="Times New Roman"/>
      <family val="1"/>
    </font>
    <font>
      <b/>
      <sz val="8"/>
      <name val="Times New Roman CE"/>
      <family val="1"/>
    </font>
    <font>
      <b/>
      <sz val="9"/>
      <name val="Times New Roman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darkHorizontal"/>
    </fill>
    <fill>
      <patternFill patternType="lightHorizontal"/>
    </fill>
    <fill>
      <patternFill patternType="darkHorizontal">
        <bgColor indexed="13"/>
      </patternFill>
    </fill>
    <fill>
      <patternFill patternType="lightHorizontal">
        <bgColor indexed="13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59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164" fontId="0" fillId="0" borderId="0" xfId="0" applyNumberFormat="1" applyAlignment="1">
      <alignment horizontal="centerContinuous" vertical="center"/>
    </xf>
    <xf numFmtId="164" fontId="7" fillId="0" borderId="0" xfId="0" applyNumberFormat="1" applyFont="1" applyAlignment="1">
      <alignment horizontal="centerContinuous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0" xfId="0" applyNumberFormat="1" applyAlignment="1" applyProtection="1">
      <alignment vertical="center" wrapText="1"/>
      <protection/>
    </xf>
    <xf numFmtId="0" fontId="3" fillId="0" borderId="0" xfId="58" applyProtection="1">
      <alignment/>
      <protection/>
    </xf>
    <xf numFmtId="0" fontId="3" fillId="0" borderId="0" xfId="58" applyProtection="1">
      <alignment/>
      <protection locked="0"/>
    </xf>
    <xf numFmtId="0" fontId="0" fillId="0" borderId="0" xfId="58" applyFont="1" applyProtection="1">
      <alignment/>
      <protection/>
    </xf>
    <xf numFmtId="0" fontId="0" fillId="0" borderId="0" xfId="58" applyFont="1" applyProtection="1">
      <alignment/>
      <protection locked="0"/>
    </xf>
    <xf numFmtId="0" fontId="14" fillId="0" borderId="0" xfId="0" applyFont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6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Continuous" vertical="top"/>
    </xf>
    <xf numFmtId="164" fontId="11" fillId="0" borderId="0" xfId="0" applyNumberFormat="1" applyFont="1" applyAlignment="1">
      <alignment horizontal="right"/>
    </xf>
    <xf numFmtId="0" fontId="3" fillId="0" borderId="0" xfId="58" applyAlignment="1" applyProtection="1">
      <alignment vertical="center"/>
      <protection/>
    </xf>
    <xf numFmtId="0" fontId="3" fillId="0" borderId="0" xfId="5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4" fillId="0" borderId="10" xfId="58" applyFont="1" applyBorder="1" applyAlignment="1" applyProtection="1">
      <alignment horizontal="center" vertical="center"/>
      <protection/>
    </xf>
    <xf numFmtId="0" fontId="4" fillId="0" borderId="21" xfId="58" applyFont="1" applyBorder="1" applyAlignment="1" applyProtection="1">
      <alignment horizontal="center" vertical="center"/>
      <protection/>
    </xf>
    <xf numFmtId="0" fontId="4" fillId="0" borderId="22" xfId="58" applyFont="1" applyBorder="1" applyAlignment="1" applyProtection="1">
      <alignment horizontal="center" vertical="center"/>
      <protection/>
    </xf>
    <xf numFmtId="0" fontId="4" fillId="0" borderId="23" xfId="58" applyFont="1" applyBorder="1" applyAlignment="1" applyProtection="1">
      <alignment horizontal="center" vertical="center"/>
      <protection/>
    </xf>
    <xf numFmtId="0" fontId="4" fillId="0" borderId="14" xfId="58" applyFont="1" applyBorder="1" applyAlignment="1" applyProtection="1">
      <alignment horizontal="center" vertical="center" wrapText="1"/>
      <protection/>
    </xf>
    <xf numFmtId="0" fontId="0" fillId="0" borderId="17" xfId="58" applyFont="1" applyBorder="1" applyProtection="1">
      <alignment/>
      <protection/>
    </xf>
    <xf numFmtId="0" fontId="0" fillId="0" borderId="13" xfId="58" applyFont="1" applyBorder="1" applyProtection="1">
      <alignment/>
      <protection/>
    </xf>
    <xf numFmtId="0" fontId="0" fillId="0" borderId="24" xfId="58" applyFont="1" applyBorder="1" applyProtection="1">
      <alignment/>
      <protection/>
    </xf>
    <xf numFmtId="0" fontId="0" fillId="0" borderId="14" xfId="58" applyFont="1" applyBorder="1" applyProtection="1">
      <alignment/>
      <protection/>
    </xf>
    <xf numFmtId="0" fontId="3" fillId="0" borderId="0" xfId="57">
      <alignment/>
      <protection/>
    </xf>
    <xf numFmtId="0" fontId="0" fillId="0" borderId="0" xfId="57" applyFont="1">
      <alignment/>
      <protection/>
    </xf>
    <xf numFmtId="0" fontId="19" fillId="0" borderId="25" xfId="0" applyFont="1" applyBorder="1" applyAlignment="1" applyProtection="1">
      <alignment horizontal="center" vertical="top" wrapText="1"/>
      <protection locked="0"/>
    </xf>
    <xf numFmtId="0" fontId="19" fillId="0" borderId="26" xfId="0" applyFont="1" applyBorder="1" applyAlignment="1" applyProtection="1">
      <alignment horizontal="center" vertical="top" wrapText="1"/>
      <protection locked="0"/>
    </xf>
    <xf numFmtId="0" fontId="19" fillId="0" borderId="27" xfId="0" applyFont="1" applyBorder="1" applyAlignment="1" applyProtection="1">
      <alignment horizontal="center" vertical="top" wrapText="1"/>
      <protection locked="0"/>
    </xf>
    <xf numFmtId="3" fontId="19" fillId="0" borderId="28" xfId="0" applyNumberFormat="1" applyFont="1" applyBorder="1" applyAlignment="1" applyProtection="1">
      <alignment horizontal="right" vertical="top" wrapText="1"/>
      <protection locked="0"/>
    </xf>
    <xf numFmtId="3" fontId="19" fillId="0" borderId="29" xfId="0" applyNumberFormat="1" applyFont="1" applyBorder="1" applyAlignment="1" applyProtection="1">
      <alignment horizontal="right" vertical="top" wrapText="1"/>
      <protection locked="0"/>
    </xf>
    <xf numFmtId="3" fontId="19" fillId="0" borderId="30" xfId="0" applyNumberFormat="1" applyFont="1" applyBorder="1" applyAlignment="1" applyProtection="1">
      <alignment horizontal="right" vertical="top" wrapText="1"/>
      <protection locked="0"/>
    </xf>
    <xf numFmtId="164" fontId="7" fillId="0" borderId="0" xfId="57" applyNumberFormat="1" applyFont="1" applyFill="1" applyBorder="1" applyAlignment="1" applyProtection="1">
      <alignment vertical="center" wrapText="1"/>
      <protection/>
    </xf>
    <xf numFmtId="0" fontId="0" fillId="0" borderId="0" xfId="57" applyFont="1" applyFill="1">
      <alignment/>
      <protection/>
    </xf>
    <xf numFmtId="0" fontId="18" fillId="0" borderId="3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164" fontId="17" fillId="0" borderId="33" xfId="0" applyNumberFormat="1" applyFont="1" applyFill="1" applyBorder="1" applyAlignment="1" applyProtection="1">
      <alignment vertical="center" wrapText="1"/>
      <protection locked="0"/>
    </xf>
    <xf numFmtId="164" fontId="3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1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Continuous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164" fontId="7" fillId="0" borderId="39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164" fontId="17" fillId="0" borderId="41" xfId="0" applyNumberFormat="1" applyFont="1" applyFill="1" applyBorder="1" applyAlignment="1" applyProtection="1">
      <alignment vertical="center" wrapText="1"/>
      <protection locked="0"/>
    </xf>
    <xf numFmtId="0" fontId="18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164" fontId="17" fillId="0" borderId="45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64" fontId="7" fillId="0" borderId="48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0" fillId="0" borderId="47" xfId="0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49" xfId="0" applyFont="1" applyFill="1" applyBorder="1" applyAlignment="1">
      <alignment horizontal="centerContinuous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164" fontId="7" fillId="0" borderId="48" xfId="0" applyNumberFormat="1" applyFont="1" applyFill="1" applyBorder="1" applyAlignment="1">
      <alignment horizontal="left" vertical="center" wrapText="1"/>
    </xf>
    <xf numFmtId="164" fontId="20" fillId="0" borderId="46" xfId="0" applyNumberFormat="1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" vertical="center" wrapText="1"/>
    </xf>
    <xf numFmtId="164" fontId="20" fillId="0" borderId="16" xfId="0" applyNumberFormat="1" applyFont="1" applyBorder="1" applyAlignment="1">
      <alignment horizontal="center" vertical="center" wrapText="1"/>
    </xf>
    <xf numFmtId="164" fontId="20" fillId="0" borderId="5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51" xfId="58" applyFont="1" applyBorder="1" applyAlignment="1" applyProtection="1">
      <alignment horizontal="center" vertical="center" wrapText="1"/>
      <protection/>
    </xf>
    <xf numFmtId="0" fontId="4" fillId="0" borderId="52" xfId="58" applyFont="1" applyBorder="1" applyAlignment="1" applyProtection="1">
      <alignment horizontal="center" vertical="center"/>
      <protection/>
    </xf>
    <xf numFmtId="0" fontId="4" fillId="0" borderId="53" xfId="58" applyFont="1" applyBorder="1" applyAlignment="1" applyProtection="1">
      <alignment horizontal="center" vertical="center"/>
      <protection/>
    </xf>
    <xf numFmtId="0" fontId="3" fillId="0" borderId="0" xfId="57" applyFont="1">
      <alignment/>
      <protection/>
    </xf>
    <xf numFmtId="0" fontId="0" fillId="0" borderId="13" xfId="58" applyFont="1" applyBorder="1" applyAlignment="1" applyProtection="1">
      <alignment horizontal="left" vertical="center" indent="1"/>
      <protection/>
    </xf>
    <xf numFmtId="0" fontId="0" fillId="0" borderId="14" xfId="58" applyFont="1" applyBorder="1" applyAlignment="1" applyProtection="1">
      <alignment horizontal="left" vertical="center" indent="1"/>
      <protection/>
    </xf>
    <xf numFmtId="0" fontId="0" fillId="0" borderId="17" xfId="58" applyFont="1" applyBorder="1" applyAlignment="1" applyProtection="1">
      <alignment horizontal="left" vertical="center" indent="1"/>
      <protection/>
    </xf>
    <xf numFmtId="0" fontId="4" fillId="0" borderId="14" xfId="58" applyFont="1" applyBorder="1" applyAlignment="1" applyProtection="1">
      <alignment horizontal="left" vertical="center" indent="1"/>
      <protection/>
    </xf>
    <xf numFmtId="0" fontId="21" fillId="0" borderId="23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Alignment="1" applyProtection="1">
      <alignment horizontal="right" wrapText="1"/>
      <protection/>
    </xf>
    <xf numFmtId="164" fontId="6" fillId="0" borderId="0" xfId="0" applyNumberFormat="1" applyFont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2" fillId="33" borderId="16" xfId="0" applyNumberFormat="1" applyFont="1" applyFill="1" applyBorder="1" applyAlignment="1" applyProtection="1">
      <alignment vertical="center" wrapText="1"/>
      <protection/>
    </xf>
    <xf numFmtId="164" fontId="22" fillId="33" borderId="16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 indent="1"/>
    </xf>
    <xf numFmtId="0" fontId="17" fillId="0" borderId="40" xfId="0" applyFont="1" applyFill="1" applyBorder="1" applyAlignment="1">
      <alignment horizontal="left" vertical="center" wrapText="1" indent="1"/>
    </xf>
    <xf numFmtId="0" fontId="17" fillId="0" borderId="32" xfId="0" applyFont="1" applyFill="1" applyBorder="1" applyAlignment="1">
      <alignment horizontal="left" vertical="center" wrapText="1" indent="1"/>
    </xf>
    <xf numFmtId="0" fontId="17" fillId="0" borderId="43" xfId="0" applyFont="1" applyFill="1" applyBorder="1" applyAlignment="1">
      <alignment horizontal="left" vertical="center" wrapText="1" indent="1"/>
    </xf>
    <xf numFmtId="0" fontId="22" fillId="33" borderId="47" xfId="0" applyFont="1" applyFill="1" applyBorder="1" applyAlignment="1">
      <alignment horizontal="left" vertical="center" wrapText="1" indent="1"/>
    </xf>
    <xf numFmtId="0" fontId="17" fillId="0" borderId="54" xfId="0" applyFont="1" applyFill="1" applyBorder="1" applyAlignment="1">
      <alignment horizontal="left" vertical="center" wrapText="1" indent="1"/>
    </xf>
    <xf numFmtId="0" fontId="17" fillId="0" borderId="0" xfId="0" applyFont="1" applyFill="1" applyAlignment="1">
      <alignment horizontal="left" vertical="center" wrapText="1" indent="1"/>
    </xf>
    <xf numFmtId="0" fontId="8" fillId="33" borderId="10" xfId="0" applyFont="1" applyFill="1" applyBorder="1" applyAlignment="1">
      <alignment horizontal="left" vertical="center" wrapText="1" inden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164" fontId="17" fillId="0" borderId="56" xfId="0" applyNumberFormat="1" applyFont="1" applyFill="1" applyBorder="1" applyAlignment="1" applyProtection="1">
      <alignment vertical="center" wrapText="1"/>
      <protection locked="0"/>
    </xf>
    <xf numFmtId="0" fontId="17" fillId="0" borderId="57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164" fontId="17" fillId="0" borderId="59" xfId="0" applyNumberFormat="1" applyFont="1" applyFill="1" applyBorder="1" applyAlignment="1" applyProtection="1">
      <alignment vertical="center" wrapText="1"/>
      <protection locked="0"/>
    </xf>
    <xf numFmtId="0" fontId="17" fillId="0" borderId="55" xfId="0" applyFont="1" applyFill="1" applyBorder="1" applyAlignment="1">
      <alignment horizontal="left" vertical="center" wrapText="1" indent="1"/>
    </xf>
    <xf numFmtId="0" fontId="17" fillId="0" borderId="58" xfId="0" applyFont="1" applyFill="1" applyBorder="1" applyAlignment="1">
      <alignment horizontal="left" vertical="center" wrapText="1" indent="1"/>
    </xf>
    <xf numFmtId="0" fontId="8" fillId="0" borderId="16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left" vertical="center" wrapText="1" indent="1"/>
    </xf>
    <xf numFmtId="164" fontId="17" fillId="0" borderId="48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 wrapText="1" indent="1"/>
    </xf>
    <xf numFmtId="0" fontId="17" fillId="0" borderId="44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centerContinuous" vertical="center" wrapText="1"/>
    </xf>
    <xf numFmtId="0" fontId="4" fillId="0" borderId="34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left" vertical="center" indent="1"/>
    </xf>
    <xf numFmtId="0" fontId="4" fillId="0" borderId="33" xfId="0" applyFont="1" applyFill="1" applyBorder="1" applyAlignment="1" quotePrefix="1">
      <alignment horizontal="right" vertical="center"/>
    </xf>
    <xf numFmtId="0" fontId="4" fillId="0" borderId="61" xfId="0" applyFont="1" applyFill="1" applyBorder="1" applyAlignment="1">
      <alignment vertical="center"/>
    </xf>
    <xf numFmtId="0" fontId="4" fillId="0" borderId="49" xfId="0" applyFont="1" applyFill="1" applyBorder="1" applyAlignment="1">
      <alignment vertical="center"/>
    </xf>
    <xf numFmtId="0" fontId="4" fillId="0" borderId="62" xfId="0" applyFont="1" applyFill="1" applyBorder="1" applyAlignment="1" applyProtection="1">
      <alignment horizontal="left" vertical="center"/>
      <protection/>
    </xf>
    <xf numFmtId="0" fontId="4" fillId="0" borderId="63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Continuous" vertical="center" wrapText="1"/>
    </xf>
    <xf numFmtId="164" fontId="4" fillId="0" borderId="14" xfId="0" applyNumberFormat="1" applyFont="1" applyBorder="1" applyAlignment="1">
      <alignment horizontal="centerContinuous" vertical="center" wrapText="1"/>
    </xf>
    <xf numFmtId="164" fontId="4" fillId="0" borderId="10" xfId="0" applyNumberFormat="1" applyFont="1" applyBorder="1" applyAlignment="1">
      <alignment horizontal="centerContinuous" vertical="center" wrapText="1"/>
    </xf>
    <xf numFmtId="164" fontId="4" fillId="0" borderId="16" xfId="0" applyNumberFormat="1" applyFont="1" applyBorder="1" applyAlignment="1">
      <alignment horizontal="centerContinuous" vertical="center" wrapText="1"/>
    </xf>
    <xf numFmtId="164" fontId="17" fillId="0" borderId="44" xfId="0" applyNumberFormat="1" applyFont="1" applyBorder="1" applyAlignment="1" applyProtection="1">
      <alignment vertical="center" wrapText="1"/>
      <protection locked="0"/>
    </xf>
    <xf numFmtId="164" fontId="17" fillId="0" borderId="64" xfId="0" applyNumberFormat="1" applyFont="1" applyBorder="1" applyAlignment="1" applyProtection="1">
      <alignment vertical="center" wrapText="1"/>
      <protection locked="0"/>
    </xf>
    <xf numFmtId="164" fontId="17" fillId="0" borderId="45" xfId="0" applyNumberFormat="1" applyFont="1" applyBorder="1" applyAlignment="1" applyProtection="1">
      <alignment vertical="center" wrapText="1"/>
      <protection locked="0"/>
    </xf>
    <xf numFmtId="164" fontId="17" fillId="0" borderId="40" xfId="0" applyNumberFormat="1" applyFont="1" applyBorder="1" applyAlignment="1" applyProtection="1">
      <alignment vertical="center" wrapText="1"/>
      <protection locked="0"/>
    </xf>
    <xf numFmtId="164" fontId="17" fillId="0" borderId="65" xfId="0" applyNumberFormat="1" applyFont="1" applyBorder="1" applyAlignment="1" applyProtection="1">
      <alignment vertical="center" wrapText="1"/>
      <protection locked="0"/>
    </xf>
    <xf numFmtId="164" fontId="17" fillId="0" borderId="41" xfId="0" applyNumberFormat="1" applyFont="1" applyBorder="1" applyAlignment="1" applyProtection="1">
      <alignment vertical="center" wrapText="1"/>
      <protection locked="0"/>
    </xf>
    <xf numFmtId="164" fontId="17" fillId="0" borderId="13" xfId="0" applyNumberFormat="1" applyFont="1" applyBorder="1" applyAlignment="1" applyProtection="1">
      <alignment vertical="center" wrapText="1"/>
      <protection locked="0"/>
    </xf>
    <xf numFmtId="164" fontId="17" fillId="0" borderId="24" xfId="0" applyNumberFormat="1" applyFont="1" applyBorder="1" applyAlignment="1" applyProtection="1">
      <alignment horizontal="left" vertical="center" wrapText="1"/>
      <protection locked="0"/>
    </xf>
    <xf numFmtId="164" fontId="17" fillId="0" borderId="55" xfId="0" applyNumberFormat="1" applyFont="1" applyBorder="1" applyAlignment="1" applyProtection="1">
      <alignment vertical="center" wrapText="1"/>
      <protection locked="0"/>
    </xf>
    <xf numFmtId="164" fontId="17" fillId="0" borderId="66" xfId="0" applyNumberFormat="1" applyFont="1" applyBorder="1" applyAlignment="1" applyProtection="1">
      <alignment vertical="center" wrapText="1"/>
      <protection locked="0"/>
    </xf>
    <xf numFmtId="164" fontId="17" fillId="0" borderId="56" xfId="0" applyNumberFormat="1" applyFont="1" applyBorder="1" applyAlignment="1" applyProtection="1">
      <alignment vertical="center" wrapText="1"/>
      <protection locked="0"/>
    </xf>
    <xf numFmtId="164" fontId="17" fillId="0" borderId="13" xfId="0" applyNumberFormat="1" applyFont="1" applyBorder="1" applyAlignment="1">
      <alignment horizontal="left" vertical="center" wrapText="1" indent="1"/>
    </xf>
    <xf numFmtId="164" fontId="17" fillId="0" borderId="42" xfId="0" applyNumberFormat="1" applyFont="1" applyBorder="1" applyAlignment="1">
      <alignment horizontal="left" vertical="center" wrapText="1" indent="1"/>
    </xf>
    <xf numFmtId="164" fontId="17" fillId="0" borderId="13" xfId="0" applyNumberFormat="1" applyFont="1" applyBorder="1" applyAlignment="1" applyProtection="1">
      <alignment horizontal="left" vertical="center" wrapText="1" indent="1"/>
      <protection locked="0"/>
    </xf>
    <xf numFmtId="164" fontId="17" fillId="0" borderId="31" xfId="0" applyNumberFormat="1" applyFont="1" applyBorder="1" applyAlignment="1">
      <alignment horizontal="left" vertical="center" wrapText="1" indent="1"/>
    </xf>
    <xf numFmtId="164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4" fontId="8" fillId="0" borderId="57" xfId="0" applyNumberFormat="1" applyFont="1" applyBorder="1" applyAlignment="1" applyProtection="1">
      <alignment horizontal="center" vertical="center" wrapText="1"/>
      <protection/>
    </xf>
    <xf numFmtId="164" fontId="8" fillId="0" borderId="58" xfId="0" applyNumberFormat="1" applyFont="1" applyBorder="1" applyAlignment="1" applyProtection="1">
      <alignment horizontal="center" vertical="center" wrapText="1"/>
      <protection/>
    </xf>
    <xf numFmtId="164" fontId="8" fillId="0" borderId="59" xfId="0" applyNumberFormat="1" applyFont="1" applyBorder="1" applyAlignment="1" applyProtection="1">
      <alignment horizontal="center" vertical="center" wrapText="1"/>
      <protection/>
    </xf>
    <xf numFmtId="164" fontId="4" fillId="0" borderId="16" xfId="0" applyNumberFormat="1" applyFont="1" applyBorder="1" applyAlignment="1" applyProtection="1">
      <alignment horizontal="center" vertical="center" wrapText="1"/>
      <protection/>
    </xf>
    <xf numFmtId="164" fontId="17" fillId="0" borderId="13" xfId="0" applyNumberFormat="1" applyFont="1" applyBorder="1" applyAlignment="1" applyProtection="1">
      <alignment horizontal="center" vertical="center" wrapText="1"/>
      <protection locked="0"/>
    </xf>
    <xf numFmtId="164" fontId="17" fillId="0" borderId="24" xfId="0" applyNumberFormat="1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>
      <alignment horizontal="left" vertical="center" wrapText="1" indent="1"/>
    </xf>
    <xf numFmtId="0" fontId="17" fillId="0" borderId="13" xfId="0" applyFont="1" applyBorder="1" applyAlignment="1">
      <alignment horizontal="left" vertical="center" wrapText="1" indent="1"/>
    </xf>
    <xf numFmtId="0" fontId="17" fillId="0" borderId="13" xfId="0" applyFont="1" applyBorder="1" applyAlignment="1" applyProtection="1">
      <alignment horizontal="left" vertical="center" wrapText="1" indent="1"/>
      <protection locked="0"/>
    </xf>
    <xf numFmtId="0" fontId="17" fillId="0" borderId="24" xfId="0" applyFont="1" applyBorder="1" applyAlignment="1">
      <alignment horizontal="left" vertical="center" wrapText="1" indent="1"/>
    </xf>
    <xf numFmtId="164" fontId="17" fillId="35" borderId="10" xfId="0" applyNumberFormat="1" applyFont="1" applyFill="1" applyBorder="1" applyAlignment="1" applyProtection="1">
      <alignment vertical="center" wrapText="1"/>
      <protection/>
    </xf>
    <xf numFmtId="164" fontId="17" fillId="0" borderId="67" xfId="0" applyNumberFormat="1" applyFont="1" applyBorder="1" applyAlignment="1" applyProtection="1">
      <alignment vertical="center" wrapText="1"/>
      <protection locked="0"/>
    </xf>
    <xf numFmtId="165" fontId="17" fillId="0" borderId="40" xfId="0" applyNumberFormat="1" applyFont="1" applyBorder="1" applyAlignment="1" applyProtection="1">
      <alignment vertical="center" wrapText="1"/>
      <protection locked="0"/>
    </xf>
    <xf numFmtId="164" fontId="17" fillId="35" borderId="22" xfId="0" applyNumberFormat="1" applyFont="1" applyFill="1" applyBorder="1" applyAlignment="1" applyProtection="1">
      <alignment vertical="center" wrapText="1"/>
      <protection/>
    </xf>
    <xf numFmtId="164" fontId="8" fillId="0" borderId="46" xfId="0" applyNumberFormat="1" applyFont="1" applyBorder="1" applyAlignment="1">
      <alignment horizontal="center"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164" fontId="8" fillId="0" borderId="22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17" fillId="34" borderId="23" xfId="0" applyNumberFormat="1" applyFont="1" applyFill="1" applyBorder="1" applyAlignment="1">
      <alignment vertical="center" wrapText="1"/>
    </xf>
    <xf numFmtId="164" fontId="17" fillId="34" borderId="21" xfId="0" applyNumberFormat="1" applyFont="1" applyFill="1" applyBorder="1" applyAlignment="1">
      <alignment vertical="center" wrapText="1"/>
    </xf>
    <xf numFmtId="164" fontId="8" fillId="0" borderId="13" xfId="0" applyNumberFormat="1" applyFont="1" applyBorder="1" applyAlignment="1">
      <alignment horizontal="center" vertical="center" wrapText="1"/>
    </xf>
    <xf numFmtId="165" fontId="17" fillId="0" borderId="67" xfId="0" applyNumberFormat="1" applyFont="1" applyBorder="1" applyAlignment="1" applyProtection="1">
      <alignment vertical="center" wrapText="1"/>
      <protection locked="0"/>
    </xf>
    <xf numFmtId="164" fontId="8" fillId="0" borderId="23" xfId="0" applyNumberFormat="1" applyFont="1" applyBorder="1" applyAlignment="1">
      <alignment horizontal="left" vertical="center" wrapText="1" indent="1"/>
    </xf>
    <xf numFmtId="164" fontId="17" fillId="0" borderId="67" xfId="0" applyNumberFormat="1" applyFont="1" applyBorder="1" applyAlignment="1" applyProtection="1">
      <alignment horizontal="left" vertical="center" wrapText="1" indent="1"/>
      <protection locked="0"/>
    </xf>
    <xf numFmtId="164" fontId="8" fillId="0" borderId="23" xfId="0" applyNumberFormat="1" applyFont="1" applyBorder="1" applyAlignment="1" applyProtection="1">
      <alignment horizontal="left" vertical="center" wrapText="1" indent="1"/>
      <protection locked="0"/>
    </xf>
    <xf numFmtId="164" fontId="17" fillId="0" borderId="67" xfId="0" applyNumberFormat="1" applyFont="1" applyBorder="1" applyAlignment="1">
      <alignment horizontal="left" vertical="center" wrapText="1" indent="1"/>
    </xf>
    <xf numFmtId="164" fontId="8" fillId="0" borderId="54" xfId="0" applyNumberFormat="1" applyFont="1" applyBorder="1" applyAlignment="1">
      <alignment horizontal="centerContinuous" vertical="center"/>
    </xf>
    <xf numFmtId="164" fontId="8" fillId="0" borderId="68" xfId="0" applyNumberFormat="1" applyFont="1" applyBorder="1" applyAlignment="1">
      <alignment horizontal="centerContinuous" vertical="center"/>
    </xf>
    <xf numFmtId="164" fontId="8" fillId="0" borderId="15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7" fillId="0" borderId="44" xfId="0" applyFont="1" applyBorder="1" applyAlignment="1" applyProtection="1">
      <alignment vertical="center" wrapText="1"/>
      <protection locked="0"/>
    </xf>
    <xf numFmtId="0" fontId="17" fillId="0" borderId="40" xfId="0" applyFont="1" applyBorder="1" applyAlignment="1" applyProtection="1">
      <alignment vertical="center" wrapText="1"/>
      <protection locked="0"/>
    </xf>
    <xf numFmtId="0" fontId="17" fillId="0" borderId="62" xfId="0" applyFont="1" applyBorder="1" applyAlignment="1" applyProtection="1">
      <alignment vertical="center" wrapText="1"/>
      <protection locked="0"/>
    </xf>
    <xf numFmtId="164" fontId="17" fillId="0" borderId="62" xfId="0" applyNumberFormat="1" applyFont="1" applyBorder="1" applyAlignment="1" applyProtection="1">
      <alignment vertical="center" wrapText="1"/>
      <protection locked="0"/>
    </xf>
    <xf numFmtId="164" fontId="17" fillId="0" borderId="12" xfId="0" applyNumberFormat="1" applyFont="1" applyBorder="1" applyAlignment="1" applyProtection="1">
      <alignment vertical="center" wrapText="1"/>
      <protection locked="0"/>
    </xf>
    <xf numFmtId="0" fontId="4" fillId="0" borderId="57" xfId="0" applyFont="1" applyBorder="1" applyAlignment="1">
      <alignment horizontal="centerContinuous" vertical="center" wrapText="1"/>
    </xf>
    <xf numFmtId="0" fontId="4" fillId="0" borderId="58" xfId="0" applyFont="1" applyBorder="1" applyAlignment="1">
      <alignment horizontal="centerContinuous" vertical="center" wrapText="1"/>
    </xf>
    <xf numFmtId="0" fontId="4" fillId="0" borderId="59" xfId="0" applyFont="1" applyBorder="1" applyAlignment="1">
      <alignment horizontal="centerContinuous" vertical="center" wrapText="1"/>
    </xf>
    <xf numFmtId="0" fontId="17" fillId="0" borderId="17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Continuous" vertical="center" wrapText="1"/>
    </xf>
    <xf numFmtId="0" fontId="4" fillId="0" borderId="58" xfId="0" applyFont="1" applyFill="1" applyBorder="1" applyAlignment="1">
      <alignment horizontal="centerContinuous" vertical="center" wrapText="1"/>
    </xf>
    <xf numFmtId="0" fontId="4" fillId="0" borderId="59" xfId="0" applyFont="1" applyFill="1" applyBorder="1" applyAlignment="1">
      <alignment horizontal="centerContinuous" vertical="center" wrapText="1"/>
    </xf>
    <xf numFmtId="0" fontId="17" fillId="0" borderId="31" xfId="0" applyFont="1" applyFill="1" applyBorder="1" applyAlignment="1">
      <alignment vertical="center" wrapText="1"/>
    </xf>
    <xf numFmtId="164" fontId="17" fillId="0" borderId="32" xfId="0" applyNumberFormat="1" applyFont="1" applyFill="1" applyBorder="1" applyAlignment="1" applyProtection="1">
      <alignment vertical="center" wrapText="1"/>
      <protection locked="0"/>
    </xf>
    <xf numFmtId="164" fontId="17" fillId="0" borderId="44" xfId="0" applyNumberFormat="1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vertical="center" wrapText="1"/>
      <protection locked="0"/>
    </xf>
    <xf numFmtId="164" fontId="17" fillId="0" borderId="62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0" fontId="4" fillId="0" borderId="52" xfId="58" applyFont="1" applyBorder="1" applyAlignment="1" applyProtection="1">
      <alignment horizontal="center" vertical="center"/>
      <protection/>
    </xf>
    <xf numFmtId="164" fontId="17" fillId="0" borderId="40" xfId="58" applyNumberFormat="1" applyFont="1" applyBorder="1" applyAlignment="1" applyProtection="1">
      <alignment vertical="center"/>
      <protection locked="0"/>
    </xf>
    <xf numFmtId="164" fontId="17" fillId="0" borderId="55" xfId="58" applyNumberFormat="1" applyFont="1" applyBorder="1" applyAlignment="1" applyProtection="1">
      <alignment vertical="center"/>
      <protection locked="0"/>
    </xf>
    <xf numFmtId="164" fontId="17" fillId="0" borderId="44" xfId="58" applyNumberFormat="1" applyFont="1" applyBorder="1" applyAlignment="1" applyProtection="1">
      <alignment vertical="center"/>
      <protection locked="0"/>
    </xf>
    <xf numFmtId="0" fontId="4" fillId="0" borderId="16" xfId="58" applyFont="1" applyBorder="1" applyAlignment="1" applyProtection="1">
      <alignment horizontal="center" vertical="center"/>
      <protection/>
    </xf>
    <xf numFmtId="164" fontId="17" fillId="0" borderId="69" xfId="58" applyNumberFormat="1" applyFont="1" applyBorder="1" applyProtection="1">
      <alignment/>
      <protection locked="0"/>
    </xf>
    <xf numFmtId="164" fontId="17" fillId="0" borderId="44" xfId="58" applyNumberFormat="1" applyFont="1" applyBorder="1" applyProtection="1">
      <alignment/>
      <protection locked="0"/>
    </xf>
    <xf numFmtId="164" fontId="17" fillId="0" borderId="64" xfId="58" applyNumberFormat="1" applyFont="1" applyBorder="1" applyProtection="1">
      <alignment/>
      <protection locked="0"/>
    </xf>
    <xf numFmtId="0" fontId="17" fillId="0" borderId="41" xfId="58" applyFont="1" applyBorder="1" applyProtection="1">
      <alignment/>
      <protection locked="0"/>
    </xf>
    <xf numFmtId="164" fontId="17" fillId="0" borderId="36" xfId="58" applyNumberFormat="1" applyFont="1" applyBorder="1" applyProtection="1">
      <alignment/>
      <protection locked="0"/>
    </xf>
    <xf numFmtId="164" fontId="17" fillId="0" borderId="40" xfId="58" applyNumberFormat="1" applyFont="1" applyBorder="1" applyProtection="1">
      <alignment/>
      <protection locked="0"/>
    </xf>
    <xf numFmtId="164" fontId="17" fillId="0" borderId="65" xfId="58" applyNumberFormat="1" applyFont="1" applyBorder="1" applyProtection="1">
      <alignment/>
      <protection locked="0"/>
    </xf>
    <xf numFmtId="0" fontId="17" fillId="0" borderId="56" xfId="58" applyFont="1" applyBorder="1" applyProtection="1">
      <alignment/>
      <protection locked="0"/>
    </xf>
    <xf numFmtId="164" fontId="17" fillId="0" borderId="70" xfId="58" applyNumberFormat="1" applyFont="1" applyBorder="1" applyProtection="1">
      <alignment/>
      <protection locked="0"/>
    </xf>
    <xf numFmtId="164" fontId="17" fillId="0" borderId="55" xfId="58" applyNumberFormat="1" applyFont="1" applyBorder="1" applyProtection="1">
      <alignment/>
      <protection locked="0"/>
    </xf>
    <xf numFmtId="164" fontId="17" fillId="0" borderId="66" xfId="58" applyNumberFormat="1" applyFont="1" applyBorder="1" applyProtection="1">
      <alignment/>
      <protection locked="0"/>
    </xf>
    <xf numFmtId="0" fontId="8" fillId="0" borderId="16" xfId="58" applyFont="1" applyBorder="1" applyProtection="1">
      <alignment/>
      <protection/>
    </xf>
    <xf numFmtId="0" fontId="17" fillId="0" borderId="33" xfId="58" applyFont="1" applyBorder="1" applyProtection="1">
      <alignment/>
      <protection locked="0"/>
    </xf>
    <xf numFmtId="0" fontId="4" fillId="0" borderId="14" xfId="0" applyFont="1" applyBorder="1" applyAlignment="1">
      <alignment horizontal="left" vertical="center"/>
    </xf>
    <xf numFmtId="0" fontId="0" fillId="0" borderId="47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164" fontId="8" fillId="33" borderId="14" xfId="0" applyNumberFormat="1" applyFont="1" applyFill="1" applyBorder="1" applyAlignment="1">
      <alignment horizontal="left" vertical="center" wrapText="1" indent="1"/>
    </xf>
    <xf numFmtId="164" fontId="8" fillId="33" borderId="10" xfId="0" applyNumberFormat="1" applyFont="1" applyFill="1" applyBorder="1" applyAlignment="1">
      <alignment vertical="center" wrapText="1"/>
    </xf>
    <xf numFmtId="164" fontId="8" fillId="33" borderId="16" xfId="0" applyNumberFormat="1" applyFont="1" applyFill="1" applyBorder="1" applyAlignment="1">
      <alignment vertical="center" wrapText="1"/>
    </xf>
    <xf numFmtId="164" fontId="8" fillId="33" borderId="57" xfId="0" applyNumberFormat="1" applyFont="1" applyFill="1" applyBorder="1" applyAlignment="1">
      <alignment horizontal="left" vertical="center" wrapText="1" indent="1"/>
    </xf>
    <xf numFmtId="164" fontId="17" fillId="33" borderId="58" xfId="0" applyNumberFormat="1" applyFont="1" applyFill="1" applyBorder="1" applyAlignment="1" applyProtection="1">
      <alignment horizontal="center" vertical="center" wrapText="1"/>
      <protection/>
    </xf>
    <xf numFmtId="164" fontId="17" fillId="33" borderId="59" xfId="0" applyNumberFormat="1" applyFont="1" applyFill="1" applyBorder="1" applyAlignment="1" applyProtection="1">
      <alignment horizontal="center" vertical="center" wrapText="1"/>
      <protection/>
    </xf>
    <xf numFmtId="164" fontId="17" fillId="33" borderId="41" xfId="0" applyNumberFormat="1" applyFont="1" applyFill="1" applyBorder="1" applyAlignment="1" applyProtection="1">
      <alignment vertical="center" wrapText="1"/>
      <protection/>
    </xf>
    <xf numFmtId="164" fontId="17" fillId="33" borderId="56" xfId="0" applyNumberFormat="1" applyFont="1" applyFill="1" applyBorder="1" applyAlignment="1" applyProtection="1">
      <alignment vertical="center" wrapText="1"/>
      <protection/>
    </xf>
    <xf numFmtId="164" fontId="8" fillId="33" borderId="16" xfId="0" applyNumberFormat="1" applyFont="1" applyFill="1" applyBorder="1" applyAlignment="1" applyProtection="1">
      <alignment vertical="center" wrapText="1"/>
      <protection/>
    </xf>
    <xf numFmtId="164" fontId="8" fillId="33" borderId="14" xfId="0" applyNumberFormat="1" applyFont="1" applyFill="1" applyBorder="1" applyAlignment="1">
      <alignment horizontal="left" vertical="center" wrapText="1"/>
    </xf>
    <xf numFmtId="164" fontId="17" fillId="33" borderId="23" xfId="0" applyNumberFormat="1" applyFont="1" applyFill="1" applyBorder="1" applyAlignment="1" applyProtection="1">
      <alignment vertical="center" wrapText="1"/>
      <protection/>
    </xf>
    <xf numFmtId="164" fontId="17" fillId="33" borderId="14" xfId="0" applyNumberFormat="1" applyFont="1" applyFill="1" applyBorder="1" applyAlignment="1" applyProtection="1">
      <alignment vertical="center" wrapText="1"/>
      <protection/>
    </xf>
    <xf numFmtId="164" fontId="17" fillId="33" borderId="10" xfId="0" applyNumberFormat="1" applyFont="1" applyFill="1" applyBorder="1" applyAlignment="1" applyProtection="1">
      <alignment vertical="center" wrapText="1"/>
      <protection/>
    </xf>
    <xf numFmtId="164" fontId="17" fillId="33" borderId="16" xfId="0" applyNumberFormat="1" applyFont="1" applyFill="1" applyBorder="1" applyAlignment="1" applyProtection="1">
      <alignment vertical="center" wrapText="1"/>
      <protection/>
    </xf>
    <xf numFmtId="164" fontId="17" fillId="33" borderId="23" xfId="0" applyNumberFormat="1" applyFont="1" applyFill="1" applyBorder="1" applyAlignment="1">
      <alignment vertical="center" wrapText="1"/>
    </xf>
    <xf numFmtId="164" fontId="17" fillId="33" borderId="67" xfId="0" applyNumberFormat="1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164" fontId="8" fillId="33" borderId="62" xfId="0" applyNumberFormat="1" applyFont="1" applyFill="1" applyBorder="1" applyAlignment="1">
      <alignment vertical="center" wrapText="1"/>
    </xf>
    <xf numFmtId="164" fontId="8" fillId="33" borderId="12" xfId="0" applyNumberFormat="1" applyFont="1" applyFill="1" applyBorder="1" applyAlignment="1">
      <alignment vertical="center" wrapText="1"/>
    </xf>
    <xf numFmtId="0" fontId="8" fillId="33" borderId="57" xfId="0" applyFont="1" applyFill="1" applyBorder="1" applyAlignment="1">
      <alignment vertical="center" wrapText="1"/>
    </xf>
    <xf numFmtId="164" fontId="8" fillId="33" borderId="58" xfId="0" applyNumberFormat="1" applyFont="1" applyFill="1" applyBorder="1" applyAlignment="1">
      <alignment vertical="center" wrapText="1"/>
    </xf>
    <xf numFmtId="164" fontId="8" fillId="33" borderId="59" xfId="0" applyNumberFormat="1" applyFont="1" applyFill="1" applyBorder="1" applyAlignment="1">
      <alignment vertical="center" wrapText="1"/>
    </xf>
    <xf numFmtId="164" fontId="8" fillId="33" borderId="10" xfId="58" applyNumberFormat="1" applyFont="1" applyFill="1" applyBorder="1" applyAlignment="1" applyProtection="1">
      <alignment vertical="center"/>
      <protection/>
    </xf>
    <xf numFmtId="164" fontId="8" fillId="33" borderId="16" xfId="58" applyNumberFormat="1" applyFont="1" applyFill="1" applyBorder="1" applyAlignment="1" applyProtection="1">
      <alignment vertical="center"/>
      <protection/>
    </xf>
    <xf numFmtId="164" fontId="17" fillId="33" borderId="41" xfId="58" applyNumberFormat="1" applyFont="1" applyFill="1" applyBorder="1" applyAlignment="1" applyProtection="1">
      <alignment vertical="center"/>
      <protection/>
    </xf>
    <xf numFmtId="164" fontId="17" fillId="33" borderId="56" xfId="58" applyNumberFormat="1" applyFont="1" applyFill="1" applyBorder="1" applyAlignment="1" applyProtection="1">
      <alignment vertical="center"/>
      <protection/>
    </xf>
    <xf numFmtId="164" fontId="17" fillId="33" borderId="45" xfId="58" applyNumberFormat="1" applyFont="1" applyFill="1" applyBorder="1" applyAlignment="1" applyProtection="1">
      <alignment vertical="center"/>
      <protection/>
    </xf>
    <xf numFmtId="164" fontId="17" fillId="0" borderId="10" xfId="58" applyNumberFormat="1" applyFont="1" applyFill="1" applyBorder="1" applyAlignment="1" applyProtection="1">
      <alignment vertical="center"/>
      <protection/>
    </xf>
    <xf numFmtId="164" fontId="17" fillId="0" borderId="16" xfId="58" applyNumberFormat="1" applyFont="1" applyFill="1" applyBorder="1" applyAlignment="1" applyProtection="1">
      <alignment vertical="center"/>
      <protection/>
    </xf>
    <xf numFmtId="164" fontId="8" fillId="33" borderId="21" xfId="58" applyNumberFormat="1" applyFont="1" applyFill="1" applyBorder="1" applyProtection="1">
      <alignment/>
      <protection/>
    </xf>
    <xf numFmtId="164" fontId="8" fillId="33" borderId="10" xfId="58" applyNumberFormat="1" applyFont="1" applyFill="1" applyBorder="1" applyProtection="1">
      <alignment/>
      <protection/>
    </xf>
    <xf numFmtId="164" fontId="8" fillId="33" borderId="22" xfId="58" applyNumberFormat="1" applyFont="1" applyFill="1" applyBorder="1" applyProtection="1">
      <alignment/>
      <protection/>
    </xf>
    <xf numFmtId="164" fontId="8" fillId="33" borderId="23" xfId="58" applyNumberFormat="1" applyFont="1" applyFill="1" applyBorder="1" applyProtection="1">
      <alignment/>
      <protection/>
    </xf>
    <xf numFmtId="164" fontId="17" fillId="33" borderId="71" xfId="58" applyNumberFormat="1" applyFont="1" applyFill="1" applyBorder="1" applyProtection="1">
      <alignment/>
      <protection/>
    </xf>
    <xf numFmtId="164" fontId="17" fillId="33" borderId="67" xfId="58" applyNumberFormat="1" applyFont="1" applyFill="1" applyBorder="1" applyProtection="1">
      <alignment/>
      <protection/>
    </xf>
    <xf numFmtId="164" fontId="17" fillId="33" borderId="72" xfId="58" applyNumberFormat="1" applyFont="1" applyFill="1" applyBorder="1" applyProtection="1">
      <alignment/>
      <protection/>
    </xf>
    <xf numFmtId="164" fontId="7" fillId="0" borderId="0" xfId="57" applyNumberFormat="1" applyFont="1" applyBorder="1" applyAlignment="1" applyProtection="1">
      <alignment horizontal="centerContinuous" vertical="center"/>
      <protection/>
    </xf>
    <xf numFmtId="164" fontId="7" fillId="0" borderId="73" xfId="57" applyNumberFormat="1" applyFont="1" applyBorder="1" applyAlignment="1" applyProtection="1">
      <alignment horizontal="centerContinuous" vertical="center"/>
      <protection/>
    </xf>
    <xf numFmtId="0" fontId="7" fillId="0" borderId="0" xfId="57" applyFont="1" applyFill="1" applyBorder="1" applyAlignment="1" applyProtection="1">
      <alignment horizontal="center" vertical="center" wrapText="1"/>
      <protection/>
    </xf>
    <xf numFmtId="0" fontId="7" fillId="0" borderId="0" xfId="57" applyFont="1" applyFill="1" applyBorder="1" applyAlignment="1" applyProtection="1">
      <alignment vertical="center" wrapText="1"/>
      <protection/>
    </xf>
    <xf numFmtId="0" fontId="3" fillId="0" borderId="0" xfId="57" applyFont="1" applyFill="1" applyProtection="1">
      <alignment/>
      <protection/>
    </xf>
    <xf numFmtId="164" fontId="7" fillId="0" borderId="0" xfId="57" applyNumberFormat="1" applyFont="1" applyFill="1" applyBorder="1" applyAlignment="1" applyProtection="1">
      <alignment horizontal="centerContinuous" vertical="center"/>
      <protection/>
    </xf>
    <xf numFmtId="164" fontId="7" fillId="0" borderId="73" xfId="57" applyNumberFormat="1" applyFont="1" applyFill="1" applyBorder="1" applyAlignment="1" applyProtection="1">
      <alignment horizontal="centerContinuous" vertical="center"/>
      <protection/>
    </xf>
    <xf numFmtId="164" fontId="19" fillId="33" borderId="28" xfId="0" applyNumberFormat="1" applyFont="1" applyFill="1" applyBorder="1" applyAlignment="1" applyProtection="1">
      <alignment horizontal="right" vertical="top" wrapText="1"/>
      <protection/>
    </xf>
    <xf numFmtId="164" fontId="14" fillId="33" borderId="48" xfId="0" applyNumberFormat="1" applyFont="1" applyFill="1" applyBorder="1" applyAlignment="1" applyProtection="1">
      <alignment horizontal="right" vertical="center" wrapText="1"/>
      <protection/>
    </xf>
    <xf numFmtId="0" fontId="17" fillId="36" borderId="18" xfId="0" applyFont="1" applyFill="1" applyBorder="1" applyAlignment="1">
      <alignment horizontal="center" vertical="center" wrapText="1"/>
    </xf>
    <xf numFmtId="0" fontId="17" fillId="36" borderId="62" xfId="0" applyFont="1" applyFill="1" applyBorder="1" applyAlignment="1">
      <alignment horizontal="center" vertical="center" wrapText="1"/>
    </xf>
    <xf numFmtId="0" fontId="8" fillId="33" borderId="62" xfId="0" applyFont="1" applyFill="1" applyBorder="1" applyAlignment="1">
      <alignment horizontal="left" vertical="center" wrapText="1" indent="1"/>
    </xf>
    <xf numFmtId="0" fontId="4" fillId="0" borderId="62" xfId="0" applyFont="1" applyFill="1" applyBorder="1" applyAlignment="1" applyProtection="1" quotePrefix="1">
      <alignment horizontal="left" vertical="center" indent="1"/>
      <protection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164" fontId="17" fillId="0" borderId="17" xfId="0" applyNumberFormat="1" applyFont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Border="1" applyAlignment="1" applyProtection="1">
      <alignment horizontal="left" vertical="center" wrapText="1" indent="1"/>
      <protection/>
    </xf>
    <xf numFmtId="164" fontId="17" fillId="0" borderId="31" xfId="0" applyNumberFormat="1" applyFont="1" applyBorder="1" applyAlignment="1" applyProtection="1">
      <alignment horizontal="left" vertical="center" wrapText="1" indent="1"/>
      <protection/>
    </xf>
    <xf numFmtId="164" fontId="8" fillId="33" borderId="10" xfId="0" applyNumberFormat="1" applyFont="1" applyFill="1" applyBorder="1" applyAlignment="1" applyProtection="1">
      <alignment vertical="center" wrapText="1"/>
      <protection/>
    </xf>
    <xf numFmtId="164" fontId="8" fillId="37" borderId="10" xfId="0" applyNumberFormat="1" applyFont="1" applyFill="1" applyBorder="1" applyAlignment="1" applyProtection="1">
      <alignment vertical="center" wrapText="1"/>
      <protection/>
    </xf>
    <xf numFmtId="164" fontId="8" fillId="33" borderId="14" xfId="0" applyNumberFormat="1" applyFont="1" applyFill="1" applyBorder="1" applyAlignment="1">
      <alignment vertical="center" wrapText="1"/>
    </xf>
    <xf numFmtId="164" fontId="17" fillId="0" borderId="10" xfId="58" applyNumberFormat="1" applyFont="1" applyBorder="1" applyAlignment="1" applyProtection="1">
      <alignment vertical="center"/>
      <protection/>
    </xf>
    <xf numFmtId="0" fontId="14" fillId="33" borderId="23" xfId="0" applyFont="1" applyFill="1" applyBorder="1" applyAlignment="1" applyProtection="1">
      <alignment vertical="center" wrapText="1"/>
      <protection/>
    </xf>
    <xf numFmtId="0" fontId="17" fillId="36" borderId="14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 indent="1"/>
    </xf>
    <xf numFmtId="0" fontId="4" fillId="33" borderId="57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 indent="1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1" fontId="17" fillId="0" borderId="40" xfId="0" applyNumberFormat="1" applyFont="1" applyBorder="1" applyAlignment="1" applyProtection="1">
      <alignment vertical="center" wrapText="1"/>
      <protection locked="0"/>
    </xf>
    <xf numFmtId="1" fontId="17" fillId="0" borderId="55" xfId="0" applyNumberFormat="1" applyFont="1" applyBorder="1" applyAlignment="1" applyProtection="1">
      <alignment vertical="center" wrapText="1"/>
      <protection locked="0"/>
    </xf>
    <xf numFmtId="0" fontId="4" fillId="0" borderId="14" xfId="57" applyFont="1" applyBorder="1" applyAlignment="1" applyProtection="1">
      <alignment horizontal="center" vertical="center" wrapText="1"/>
      <protection/>
    </xf>
    <xf numFmtId="0" fontId="4" fillId="0" borderId="10" xfId="57" applyFont="1" applyBorder="1" applyAlignment="1" applyProtection="1">
      <alignment horizontal="center" vertical="center" wrapText="1"/>
      <protection/>
    </xf>
    <xf numFmtId="0" fontId="4" fillId="0" borderId="16" xfId="57" applyFont="1" applyBorder="1" applyAlignment="1" applyProtection="1">
      <alignment horizontal="center" vertical="center" wrapText="1"/>
      <protection/>
    </xf>
    <xf numFmtId="0" fontId="20" fillId="0" borderId="14" xfId="57" applyFont="1" applyBorder="1" applyAlignment="1" applyProtection="1">
      <alignment horizontal="center" vertical="center" wrapText="1"/>
      <protection/>
    </xf>
    <xf numFmtId="0" fontId="20" fillId="0" borderId="10" xfId="57" applyFont="1" applyBorder="1" applyAlignment="1" applyProtection="1">
      <alignment horizontal="center" vertical="center" wrapText="1"/>
      <protection/>
    </xf>
    <xf numFmtId="0" fontId="20" fillId="0" borderId="16" xfId="57" applyFont="1" applyBorder="1" applyAlignment="1" applyProtection="1">
      <alignment horizontal="center" vertical="center" wrapText="1"/>
      <protection/>
    </xf>
    <xf numFmtId="0" fontId="23" fillId="0" borderId="0" xfId="57" applyFont="1">
      <alignment/>
      <protection/>
    </xf>
    <xf numFmtId="0" fontId="4" fillId="0" borderId="14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20" fillId="0" borderId="14" xfId="57" applyFont="1" applyFill="1" applyBorder="1" applyAlignment="1" applyProtection="1">
      <alignment horizontal="center" vertical="center" wrapText="1"/>
      <protection/>
    </xf>
    <xf numFmtId="0" fontId="20" fillId="0" borderId="10" xfId="57" applyFont="1" applyFill="1" applyBorder="1" applyAlignment="1" applyProtection="1">
      <alignment horizontal="center" vertical="center" wrapText="1"/>
      <protection/>
    </xf>
    <xf numFmtId="0" fontId="20" fillId="0" borderId="16" xfId="57" applyFont="1" applyFill="1" applyBorder="1" applyAlignment="1" applyProtection="1">
      <alignment horizontal="center" vertical="center" wrapText="1"/>
      <protection/>
    </xf>
    <xf numFmtId="0" fontId="20" fillId="33" borderId="52" xfId="57" applyFont="1" applyFill="1" applyBorder="1" applyAlignment="1" applyProtection="1">
      <alignment horizontal="left" vertical="center" wrapText="1" indent="1"/>
      <protection/>
    </xf>
    <xf numFmtId="0" fontId="20" fillId="33" borderId="10" xfId="57" applyFont="1" applyFill="1" applyBorder="1" applyAlignment="1" applyProtection="1">
      <alignment horizontal="left" vertical="center" wrapText="1" indent="1"/>
      <protection/>
    </xf>
    <xf numFmtId="164" fontId="20" fillId="33" borderId="52" xfId="57" applyNumberFormat="1" applyFont="1" applyFill="1" applyBorder="1" applyAlignment="1" applyProtection="1">
      <alignment vertical="center" wrapText="1"/>
      <protection/>
    </xf>
    <xf numFmtId="164" fontId="20" fillId="33" borderId="53" xfId="57" applyNumberFormat="1" applyFont="1" applyFill="1" applyBorder="1" applyAlignment="1" applyProtection="1">
      <alignment vertical="center" wrapText="1"/>
      <protection/>
    </xf>
    <xf numFmtId="164" fontId="20" fillId="33" borderId="10" xfId="57" applyNumberFormat="1" applyFont="1" applyFill="1" applyBorder="1" applyAlignment="1" applyProtection="1">
      <alignment vertical="center" wrapText="1"/>
      <protection locked="0"/>
    </xf>
    <xf numFmtId="164" fontId="20" fillId="33" borderId="16" xfId="57" applyNumberFormat="1" applyFont="1" applyFill="1" applyBorder="1" applyAlignment="1" applyProtection="1">
      <alignment vertical="center" wrapText="1"/>
      <protection locked="0"/>
    </xf>
    <xf numFmtId="164" fontId="20" fillId="33" borderId="10" xfId="57" applyNumberFormat="1" applyFont="1" applyFill="1" applyBorder="1" applyAlignment="1" applyProtection="1">
      <alignment vertical="center" wrapText="1"/>
      <protection/>
    </xf>
    <xf numFmtId="0" fontId="23" fillId="0" borderId="43" xfId="57" applyFont="1" applyFill="1" applyBorder="1" applyAlignment="1" applyProtection="1">
      <alignment horizontal="left" vertical="center" wrapText="1" indent="1"/>
      <protection/>
    </xf>
    <xf numFmtId="0" fontId="23" fillId="0" borderId="40" xfId="57" applyFont="1" applyFill="1" applyBorder="1" applyAlignment="1" applyProtection="1">
      <alignment horizontal="left" vertical="center" wrapText="1" indent="1"/>
      <protection/>
    </xf>
    <xf numFmtId="164" fontId="23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40" xfId="57" applyNumberFormat="1" applyFont="1" applyFill="1" applyBorder="1" applyAlignment="1" applyProtection="1">
      <alignment vertical="center" wrapText="1"/>
      <protection locked="0"/>
    </xf>
    <xf numFmtId="164" fontId="23" fillId="0" borderId="41" xfId="57" applyNumberFormat="1" applyFont="1" applyFill="1" applyBorder="1" applyAlignment="1" applyProtection="1">
      <alignment vertical="center" wrapText="1"/>
      <protection locked="0"/>
    </xf>
    <xf numFmtId="0" fontId="23" fillId="0" borderId="58" xfId="57" applyFont="1" applyFill="1" applyBorder="1" applyAlignment="1" applyProtection="1">
      <alignment horizontal="left" vertical="center" wrapText="1" indent="1"/>
      <protection/>
    </xf>
    <xf numFmtId="164" fontId="20" fillId="33" borderId="16" xfId="57" applyNumberFormat="1" applyFont="1" applyFill="1" applyBorder="1" applyAlignment="1" applyProtection="1">
      <alignment vertical="center" wrapText="1"/>
      <protection/>
    </xf>
    <xf numFmtId="0" fontId="23" fillId="0" borderId="44" xfId="57" applyFont="1" applyFill="1" applyBorder="1" applyAlignment="1" applyProtection="1">
      <alignment horizontal="left" vertical="center" wrapText="1" indent="1"/>
      <protection/>
    </xf>
    <xf numFmtId="164" fontId="23" fillId="0" borderId="44" xfId="57" applyNumberFormat="1" applyFont="1" applyFill="1" applyBorder="1" applyAlignment="1" applyProtection="1">
      <alignment vertical="center" wrapText="1"/>
      <protection locked="0"/>
    </xf>
    <xf numFmtId="164" fontId="23" fillId="0" borderId="45" xfId="57" applyNumberFormat="1" applyFont="1" applyFill="1" applyBorder="1" applyAlignment="1" applyProtection="1">
      <alignment vertical="center" wrapText="1"/>
      <protection locked="0"/>
    </xf>
    <xf numFmtId="0" fontId="23" fillId="0" borderId="0" xfId="57" applyFont="1" applyFill="1" applyAlignment="1" applyProtection="1">
      <alignment horizontal="left" indent="1"/>
      <protection/>
    </xf>
    <xf numFmtId="164" fontId="23" fillId="0" borderId="55" xfId="57" applyNumberFormat="1" applyFont="1" applyFill="1" applyBorder="1" applyAlignment="1" applyProtection="1">
      <alignment vertical="center" wrapText="1"/>
      <protection locked="0"/>
    </xf>
    <xf numFmtId="164" fontId="23" fillId="0" borderId="56" xfId="57" applyNumberFormat="1" applyFont="1" applyFill="1" applyBorder="1" applyAlignment="1" applyProtection="1">
      <alignment vertical="center" wrapText="1"/>
      <protection locked="0"/>
    </xf>
    <xf numFmtId="0" fontId="23" fillId="38" borderId="40" xfId="57" applyFont="1" applyFill="1" applyBorder="1" applyAlignment="1" applyProtection="1">
      <alignment horizontal="left" vertical="center" wrapText="1" indent="1"/>
      <protection/>
    </xf>
    <xf numFmtId="0" fontId="24" fillId="0" borderId="40" xfId="57" applyFont="1" applyFill="1" applyBorder="1" applyAlignment="1" applyProtection="1">
      <alignment horizontal="left" vertical="center" wrapText="1" indent="1"/>
      <protection/>
    </xf>
    <xf numFmtId="0" fontId="24" fillId="0" borderId="55" xfId="57" applyFont="1" applyFill="1" applyBorder="1" applyAlignment="1" applyProtection="1">
      <alignment horizontal="left" vertical="center" wrapText="1" indent="1"/>
      <protection/>
    </xf>
    <xf numFmtId="0" fontId="23" fillId="38" borderId="44" xfId="57" applyFont="1" applyFill="1" applyBorder="1" applyAlignment="1" applyProtection="1">
      <alignment horizontal="left" vertical="center" wrapText="1" indent="1"/>
      <protection/>
    </xf>
    <xf numFmtId="0" fontId="23" fillId="0" borderId="32" xfId="57" applyFont="1" applyFill="1" applyBorder="1" applyAlignment="1" applyProtection="1">
      <alignment horizontal="left" vertical="center" wrapText="1" indent="1"/>
      <protection/>
    </xf>
    <xf numFmtId="0" fontId="25" fillId="33" borderId="10" xfId="57" applyFont="1" applyFill="1" applyBorder="1" applyAlignment="1" applyProtection="1">
      <alignment horizontal="left" vertical="center" wrapText="1" indent="1"/>
      <protection/>
    </xf>
    <xf numFmtId="0" fontId="24" fillId="0" borderId="43" xfId="57" applyFont="1" applyFill="1" applyBorder="1" applyAlignment="1" applyProtection="1">
      <alignment horizontal="left" vertical="center" wrapText="1" indent="1"/>
      <protection/>
    </xf>
    <xf numFmtId="0" fontId="24" fillId="0" borderId="40" xfId="57" applyFont="1" applyFill="1" applyBorder="1" applyAlignment="1" applyProtection="1">
      <alignment horizontal="left" vertical="center" wrapText="1" indent="1"/>
      <protection/>
    </xf>
    <xf numFmtId="164" fontId="23" fillId="0" borderId="32" xfId="57" applyNumberFormat="1" applyFont="1" applyFill="1" applyBorder="1" applyAlignment="1" applyProtection="1">
      <alignment horizontal="right" vertical="center" wrapText="1"/>
      <protection locked="0"/>
    </xf>
    <xf numFmtId="0" fontId="20" fillId="33" borderId="52" xfId="57" applyFont="1" applyFill="1" applyBorder="1" applyAlignment="1" applyProtection="1">
      <alignment vertical="center" wrapText="1"/>
      <protection/>
    </xf>
    <xf numFmtId="164" fontId="23" fillId="0" borderId="32" xfId="57" applyNumberFormat="1" applyFont="1" applyFill="1" applyBorder="1" applyAlignment="1" applyProtection="1">
      <alignment vertical="center" wrapText="1"/>
      <protection locked="0"/>
    </xf>
    <xf numFmtId="164" fontId="23" fillId="0" borderId="33" xfId="57" applyNumberFormat="1" applyFont="1" applyFill="1" applyBorder="1" applyAlignment="1" applyProtection="1">
      <alignment vertical="center" wrapText="1"/>
      <protection locked="0"/>
    </xf>
    <xf numFmtId="0" fontId="23" fillId="0" borderId="36" xfId="57" applyFont="1" applyFill="1" applyBorder="1" applyAlignment="1" applyProtection="1">
      <alignment horizontal="left" vertical="center" wrapText="1" indent="1"/>
      <protection/>
    </xf>
    <xf numFmtId="0" fontId="23" fillId="0" borderId="0" xfId="57" applyFont="1" applyAlignment="1" applyProtection="1">
      <alignment horizontal="left" indent="1"/>
      <protection/>
    </xf>
    <xf numFmtId="0" fontId="23" fillId="0" borderId="55" xfId="57" applyFont="1" applyFill="1" applyBorder="1" applyAlignment="1" applyProtection="1">
      <alignment horizontal="left" vertical="center" wrapText="1" indent="1"/>
      <protection/>
    </xf>
    <xf numFmtId="0" fontId="20" fillId="33" borderId="10" xfId="57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horizontal="left" vertical="center" wrapText="1" indent="1"/>
    </xf>
    <xf numFmtId="164" fontId="8" fillId="0" borderId="34" xfId="0" applyNumberFormat="1" applyFont="1" applyBorder="1" applyAlignment="1">
      <alignment horizontal="centerContinuous" vertical="center"/>
    </xf>
    <xf numFmtId="0" fontId="17" fillId="0" borderId="42" xfId="0" applyFont="1" applyFill="1" applyBorder="1" applyAlignment="1">
      <alignment horizontal="center" vertical="center" wrapText="1"/>
    </xf>
    <xf numFmtId="164" fontId="17" fillId="0" borderId="74" xfId="0" applyNumberFormat="1" applyFont="1" applyFill="1" applyBorder="1" applyAlignment="1" applyProtection="1">
      <alignment vertical="center" wrapText="1"/>
      <protection locked="0"/>
    </xf>
    <xf numFmtId="0" fontId="22" fillId="0" borderId="18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17" fillId="33" borderId="43" xfId="0" applyFont="1" applyFill="1" applyBorder="1" applyAlignment="1">
      <alignment horizontal="center" vertical="center" wrapText="1"/>
    </xf>
    <xf numFmtId="0" fontId="22" fillId="33" borderId="43" xfId="0" applyFont="1" applyFill="1" applyBorder="1" applyAlignment="1">
      <alignment horizontal="left" vertical="center" wrapText="1" indent="1"/>
    </xf>
    <xf numFmtId="0" fontId="17" fillId="0" borderId="62" xfId="0" applyFont="1" applyFill="1" applyBorder="1" applyAlignment="1">
      <alignment horizontal="left" vertical="center" wrapText="1" indent="1"/>
    </xf>
    <xf numFmtId="164" fontId="22" fillId="33" borderId="74" xfId="0" applyNumberFormat="1" applyFont="1" applyFill="1" applyBorder="1" applyAlignment="1" applyProtection="1">
      <alignment vertical="center" wrapText="1"/>
      <protection/>
    </xf>
    <xf numFmtId="0" fontId="17" fillId="0" borderId="18" xfId="0" applyFont="1" applyFill="1" applyBorder="1" applyAlignment="1">
      <alignment horizontal="center" vertical="center" wrapText="1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0" fontId="17" fillId="0" borderId="18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center" vertical="center" wrapText="1"/>
    </xf>
    <xf numFmtId="0" fontId="17" fillId="0" borderId="62" xfId="0" applyFont="1" applyFill="1" applyBorder="1" applyAlignment="1">
      <alignment horizontal="left" vertical="center" wrapText="1" indent="1"/>
    </xf>
    <xf numFmtId="0" fontId="22" fillId="33" borderId="57" xfId="0" applyFont="1" applyFill="1" applyBorder="1" applyAlignment="1">
      <alignment horizontal="center" vertical="center" wrapText="1"/>
    </xf>
    <xf numFmtId="0" fontId="22" fillId="33" borderId="58" xfId="0" applyFont="1" applyFill="1" applyBorder="1" applyAlignment="1">
      <alignment horizontal="center" vertical="center" wrapText="1"/>
    </xf>
    <xf numFmtId="0" fontId="22" fillId="33" borderId="58" xfId="0" applyFont="1" applyFill="1" applyBorder="1" applyAlignment="1">
      <alignment horizontal="left" vertical="center" wrapText="1" indent="1"/>
    </xf>
    <xf numFmtId="164" fontId="22" fillId="33" borderId="59" xfId="0" applyNumberFormat="1" applyFont="1" applyFill="1" applyBorder="1" applyAlignment="1" applyProtection="1">
      <alignment vertical="center" wrapText="1"/>
      <protection/>
    </xf>
    <xf numFmtId="164" fontId="23" fillId="33" borderId="10" xfId="57" applyNumberFormat="1" applyFont="1" applyFill="1" applyBorder="1" applyAlignment="1" applyProtection="1">
      <alignment horizontal="right" vertical="center" wrapText="1"/>
      <protection/>
    </xf>
    <xf numFmtId="3" fontId="14" fillId="37" borderId="48" xfId="0" applyNumberFormat="1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>
      <alignment horizontal="center" vertical="center" wrapText="1"/>
    </xf>
    <xf numFmtId="164" fontId="8" fillId="33" borderId="14" xfId="0" applyNumberFormat="1" applyFont="1" applyFill="1" applyBorder="1" applyAlignment="1" applyProtection="1">
      <alignment vertical="center" wrapText="1"/>
      <protection/>
    </xf>
    <xf numFmtId="0" fontId="17" fillId="0" borderId="24" xfId="0" applyFont="1" applyFill="1" applyBorder="1" applyAlignment="1">
      <alignment vertical="center" wrapText="1"/>
    </xf>
    <xf numFmtId="164" fontId="17" fillId="0" borderId="55" xfId="0" applyNumberFormat="1" applyFont="1" applyFill="1" applyBorder="1" applyAlignment="1" applyProtection="1">
      <alignment vertical="center" wrapText="1"/>
      <protection locked="0"/>
    </xf>
    <xf numFmtId="0" fontId="0" fillId="0" borderId="42" xfId="58" applyFont="1" applyBorder="1" applyAlignment="1" applyProtection="1">
      <alignment horizontal="left" vertical="center" indent="1"/>
      <protection/>
    </xf>
    <xf numFmtId="0" fontId="4" fillId="0" borderId="14" xfId="58" applyFont="1" applyBorder="1" applyAlignment="1" applyProtection="1">
      <alignment horizontal="center"/>
      <protection/>
    </xf>
    <xf numFmtId="0" fontId="22" fillId="0" borderId="10" xfId="58" applyFont="1" applyBorder="1" applyAlignment="1" applyProtection="1">
      <alignment horizontal="left" vertical="center" indent="1"/>
      <protection/>
    </xf>
    <xf numFmtId="0" fontId="17" fillId="0" borderId="43" xfId="58" applyFont="1" applyBorder="1" applyAlignment="1" applyProtection="1">
      <alignment horizontal="left" vertical="center" indent="1"/>
      <protection/>
    </xf>
    <xf numFmtId="0" fontId="17" fillId="0" borderId="40" xfId="58" applyFont="1" applyBorder="1" applyAlignment="1" applyProtection="1">
      <alignment horizontal="left" vertical="center" indent="1"/>
      <protection locked="0"/>
    </xf>
    <xf numFmtId="0" fontId="17" fillId="0" borderId="44" xfId="58" applyFont="1" applyBorder="1" applyAlignment="1" applyProtection="1">
      <alignment horizontal="left" vertical="center" indent="1"/>
      <protection locked="0"/>
    </xf>
    <xf numFmtId="0" fontId="17" fillId="0" borderId="55" xfId="58" applyFont="1" applyBorder="1" applyAlignment="1" applyProtection="1">
      <alignment horizontal="left" vertical="center" indent="1"/>
      <protection locked="0"/>
    </xf>
    <xf numFmtId="0" fontId="8" fillId="33" borderId="10" xfId="58" applyFont="1" applyFill="1" applyBorder="1" applyAlignment="1" applyProtection="1">
      <alignment horizontal="left" vertical="center" indent="1"/>
      <protection/>
    </xf>
    <xf numFmtId="0" fontId="22" fillId="0" borderId="10" xfId="58" applyFont="1" applyFill="1" applyBorder="1" applyAlignment="1" applyProtection="1">
      <alignment horizontal="left" vertical="center" indent="1"/>
      <protection/>
    </xf>
    <xf numFmtId="0" fontId="4" fillId="33" borderId="10" xfId="58" applyFont="1" applyFill="1" applyBorder="1" applyAlignment="1" applyProtection="1">
      <alignment horizontal="left" indent="1"/>
      <protection locked="0"/>
    </xf>
    <xf numFmtId="164" fontId="4" fillId="33" borderId="10" xfId="58" applyNumberFormat="1" applyFont="1" applyFill="1" applyBorder="1" applyProtection="1">
      <alignment/>
      <protection/>
    </xf>
    <xf numFmtId="164" fontId="4" fillId="33" borderId="16" xfId="58" applyNumberFormat="1" applyFont="1" applyFill="1" applyBorder="1" applyProtection="1">
      <alignment/>
      <protection/>
    </xf>
    <xf numFmtId="164" fontId="17" fillId="0" borderId="43" xfId="58" applyNumberFormat="1" applyFont="1" applyBorder="1" applyAlignment="1" applyProtection="1">
      <alignment vertical="center"/>
      <protection locked="0"/>
    </xf>
    <xf numFmtId="164" fontId="17" fillId="33" borderId="74" xfId="58" applyNumberFormat="1" applyFont="1" applyFill="1" applyBorder="1" applyAlignment="1" applyProtection="1">
      <alignment vertical="center"/>
      <protection/>
    </xf>
    <xf numFmtId="0" fontId="20" fillId="33" borderId="51" xfId="57" applyFont="1" applyFill="1" applyBorder="1" applyAlignment="1" applyProtection="1">
      <alignment horizontal="left" vertical="center" wrapText="1" indent="1"/>
      <protection/>
    </xf>
    <xf numFmtId="0" fontId="20" fillId="33" borderId="14" xfId="57" applyFont="1" applyFill="1" applyBorder="1" applyAlignment="1" applyProtection="1">
      <alignment horizontal="left" vertical="center" wrapText="1" indent="1"/>
      <protection/>
    </xf>
    <xf numFmtId="49" fontId="23" fillId="0" borderId="42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13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57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17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24" xfId="57" applyNumberFormat="1" applyFont="1" applyFill="1" applyBorder="1" applyAlignment="1" applyProtection="1">
      <alignment horizontal="left" vertical="center" wrapText="1" indent="1"/>
      <protection/>
    </xf>
    <xf numFmtId="49" fontId="23" fillId="38" borderId="13" xfId="57" applyNumberFormat="1" applyFont="1" applyFill="1" applyBorder="1" applyAlignment="1" applyProtection="1">
      <alignment horizontal="left" vertical="center" wrapText="1" indent="1"/>
      <protection/>
    </xf>
    <xf numFmtId="49" fontId="23" fillId="38" borderId="17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31" xfId="57" applyNumberFormat="1" applyFont="1" applyFill="1" applyBorder="1" applyAlignment="1" applyProtection="1">
      <alignment horizontal="left" vertical="center" wrapText="1" indent="1"/>
      <protection/>
    </xf>
    <xf numFmtId="49" fontId="23" fillId="0" borderId="18" xfId="57" applyNumberFormat="1" applyFont="1" applyFill="1" applyBorder="1" applyAlignment="1" applyProtection="1">
      <alignment horizontal="left" vertical="center" wrapText="1" indent="1"/>
      <protection/>
    </xf>
    <xf numFmtId="164" fontId="23" fillId="0" borderId="62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12" xfId="57" applyNumberFormat="1" applyFont="1" applyFill="1" applyBorder="1" applyAlignment="1" applyProtection="1">
      <alignment horizontal="right" vertical="center" wrapText="1"/>
      <protection locked="0"/>
    </xf>
    <xf numFmtId="164" fontId="23" fillId="33" borderId="16" xfId="57" applyNumberFormat="1" applyFont="1" applyFill="1" applyBorder="1" applyAlignment="1" applyProtection="1">
      <alignment horizontal="right" vertical="center" wrapText="1"/>
      <protection/>
    </xf>
    <xf numFmtId="164" fontId="20" fillId="33" borderId="52" xfId="57" applyNumberFormat="1" applyFont="1" applyFill="1" applyBorder="1" applyAlignment="1" applyProtection="1">
      <alignment horizontal="right" vertical="center" wrapText="1"/>
      <protection/>
    </xf>
    <xf numFmtId="164" fontId="20" fillId="33" borderId="53" xfId="57" applyNumberFormat="1" applyFont="1" applyFill="1" applyBorder="1" applyAlignment="1" applyProtection="1">
      <alignment horizontal="right" vertical="center" wrapText="1"/>
      <protection/>
    </xf>
    <xf numFmtId="164" fontId="20" fillId="33" borderId="10" xfId="57" applyNumberFormat="1" applyFont="1" applyFill="1" applyBorder="1" applyAlignment="1" applyProtection="1">
      <alignment horizontal="right" vertical="center" wrapText="1"/>
      <protection locked="0"/>
    </xf>
    <xf numFmtId="164" fontId="20" fillId="33" borderId="16" xfId="57" applyNumberFormat="1" applyFont="1" applyFill="1" applyBorder="1" applyAlignment="1" applyProtection="1">
      <alignment horizontal="right" vertical="center" wrapText="1"/>
      <protection locked="0"/>
    </xf>
    <xf numFmtId="164" fontId="20" fillId="33" borderId="10" xfId="57" applyNumberFormat="1" applyFont="1" applyFill="1" applyBorder="1" applyAlignment="1" applyProtection="1">
      <alignment horizontal="right" vertical="center" wrapText="1"/>
      <protection/>
    </xf>
    <xf numFmtId="164" fontId="23" fillId="0" borderId="43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74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58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59" xfId="57" applyNumberFormat="1" applyFont="1" applyFill="1" applyBorder="1" applyAlignment="1" applyProtection="1">
      <alignment horizontal="right" vertical="center" wrapText="1"/>
      <protection locked="0"/>
    </xf>
    <xf numFmtId="164" fontId="20" fillId="33" borderId="16" xfId="57" applyNumberFormat="1" applyFont="1" applyFill="1" applyBorder="1" applyAlignment="1" applyProtection="1">
      <alignment horizontal="right" vertical="center" wrapText="1"/>
      <protection/>
    </xf>
    <xf numFmtId="164" fontId="23" fillId="0" borderId="44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45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55" xfId="57" applyNumberFormat="1" applyFont="1" applyFill="1" applyBorder="1" applyAlignment="1" applyProtection="1">
      <alignment horizontal="right" vertical="center" wrapText="1"/>
      <protection locked="0"/>
    </xf>
    <xf numFmtId="164" fontId="23" fillId="0" borderId="56" xfId="57" applyNumberFormat="1" applyFont="1" applyFill="1" applyBorder="1" applyAlignment="1" applyProtection="1">
      <alignment horizontal="right" vertical="center" wrapText="1"/>
      <protection locked="0"/>
    </xf>
    <xf numFmtId="164" fontId="23" fillId="38" borderId="40" xfId="57" applyNumberFormat="1" applyFont="1" applyFill="1" applyBorder="1" applyAlignment="1" applyProtection="1">
      <alignment horizontal="right" vertical="center" wrapText="1"/>
      <protection/>
    </xf>
    <xf numFmtId="164" fontId="23" fillId="38" borderId="41" xfId="57" applyNumberFormat="1" applyFont="1" applyFill="1" applyBorder="1" applyAlignment="1" applyProtection="1">
      <alignment horizontal="right" vertical="center" wrapText="1"/>
      <protection/>
    </xf>
    <xf numFmtId="164" fontId="24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41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55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56" xfId="57" applyNumberFormat="1" applyFont="1" applyFill="1" applyBorder="1" applyAlignment="1" applyProtection="1">
      <alignment horizontal="right" vertical="center" wrapText="1"/>
      <protection locked="0"/>
    </xf>
    <xf numFmtId="164" fontId="23" fillId="38" borderId="44" xfId="57" applyNumberFormat="1" applyFont="1" applyFill="1" applyBorder="1" applyAlignment="1" applyProtection="1">
      <alignment horizontal="right" vertical="center" wrapText="1"/>
      <protection/>
    </xf>
    <xf numFmtId="164" fontId="23" fillId="0" borderId="33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43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74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40" xfId="57" applyNumberFormat="1" applyFont="1" applyFill="1" applyBorder="1" applyAlignment="1" applyProtection="1">
      <alignment horizontal="right" vertical="center" wrapText="1"/>
      <protection locked="0"/>
    </xf>
    <xf numFmtId="164" fontId="24" fillId="0" borderId="41" xfId="57" applyNumberFormat="1" applyFont="1" applyFill="1" applyBorder="1" applyAlignment="1" applyProtection="1">
      <alignment horizontal="right" vertical="center" wrapText="1"/>
      <protection locked="0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left" vertical="center" wrapText="1" indent="1"/>
    </xf>
    <xf numFmtId="164" fontId="18" fillId="33" borderId="74" xfId="0" applyNumberFormat="1" applyFont="1" applyFill="1" applyBorder="1" applyAlignment="1" applyProtection="1">
      <alignment vertical="center" wrapText="1"/>
      <protection locked="0"/>
    </xf>
    <xf numFmtId="0" fontId="17" fillId="33" borderId="42" xfId="0" applyFont="1" applyFill="1" applyBorder="1" applyAlignment="1">
      <alignment horizontal="center" vertical="center" wrapText="1"/>
    </xf>
    <xf numFmtId="164" fontId="17" fillId="33" borderId="74" xfId="0" applyNumberFormat="1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horizontal="left" vertical="center" wrapText="1" indent="1"/>
    </xf>
    <xf numFmtId="0" fontId="8" fillId="0" borderId="13" xfId="0" applyFont="1" applyBorder="1" applyAlignment="1">
      <alignment horizontal="left" vertical="center" wrapText="1" indent="1"/>
    </xf>
    <xf numFmtId="0" fontId="27" fillId="0" borderId="0" xfId="56" applyFont="1" applyAlignment="1">
      <alignment horizontal="center"/>
      <protection/>
    </xf>
    <xf numFmtId="0" fontId="27" fillId="0" borderId="0" xfId="56" applyFont="1">
      <alignment/>
      <protection/>
    </xf>
    <xf numFmtId="0" fontId="26" fillId="0" borderId="0" xfId="56" applyAlignment="1">
      <alignment horizontal="center"/>
      <protection/>
    </xf>
    <xf numFmtId="0" fontId="28" fillId="0" borderId="0" xfId="56" applyFont="1" applyAlignment="1">
      <alignment horizontal="right"/>
      <protection/>
    </xf>
    <xf numFmtId="0" fontId="26" fillId="0" borderId="0" xfId="56">
      <alignment/>
      <protection/>
    </xf>
    <xf numFmtId="0" fontId="29" fillId="0" borderId="0" xfId="56" applyFont="1" applyAlignment="1">
      <alignment/>
      <protection/>
    </xf>
    <xf numFmtId="0" fontId="30" fillId="0" borderId="0" xfId="56" applyFont="1">
      <alignment/>
      <protection/>
    </xf>
    <xf numFmtId="0" fontId="27" fillId="0" borderId="75" xfId="56" applyFont="1" applyBorder="1" applyAlignment="1">
      <alignment horizontal="center"/>
      <protection/>
    </xf>
    <xf numFmtId="0" fontId="27" fillId="0" borderId="76" xfId="56" applyFont="1" applyBorder="1">
      <alignment/>
      <protection/>
    </xf>
    <xf numFmtId="0" fontId="27" fillId="0" borderId="76" xfId="56" applyFont="1" applyBorder="1" applyAlignment="1">
      <alignment horizontal="center"/>
      <protection/>
    </xf>
    <xf numFmtId="0" fontId="27" fillId="0" borderId="77" xfId="56" applyFont="1" applyBorder="1">
      <alignment/>
      <protection/>
    </xf>
    <xf numFmtId="0" fontId="27" fillId="0" borderId="78" xfId="56" applyFont="1" applyBorder="1" applyAlignment="1">
      <alignment horizontal="center"/>
      <protection/>
    </xf>
    <xf numFmtId="0" fontId="27" fillId="0" borderId="44" xfId="56" applyFont="1" applyBorder="1">
      <alignment/>
      <protection/>
    </xf>
    <xf numFmtId="0" fontId="27" fillId="0" borderId="44" xfId="56" applyFont="1" applyBorder="1" applyAlignment="1">
      <alignment horizontal="center"/>
      <protection/>
    </xf>
    <xf numFmtId="0" fontId="27" fillId="0" borderId="79" xfId="56" applyFont="1" applyBorder="1">
      <alignment/>
      <protection/>
    </xf>
    <xf numFmtId="0" fontId="27" fillId="0" borderId="80" xfId="56" applyFont="1" applyBorder="1" applyAlignment="1">
      <alignment horizontal="center"/>
      <protection/>
    </xf>
    <xf numFmtId="0" fontId="27" fillId="0" borderId="40" xfId="56" applyFont="1" applyBorder="1">
      <alignment/>
      <protection/>
    </xf>
    <xf numFmtId="0" fontId="26" fillId="0" borderId="40" xfId="56" applyBorder="1" applyAlignment="1">
      <alignment horizontal="center"/>
      <protection/>
    </xf>
    <xf numFmtId="0" fontId="27" fillId="0" borderId="81" xfId="56" applyFont="1" applyBorder="1">
      <alignment/>
      <protection/>
    </xf>
    <xf numFmtId="0" fontId="28" fillId="0" borderId="81" xfId="56" applyFont="1" applyBorder="1">
      <alignment/>
      <protection/>
    </xf>
    <xf numFmtId="0" fontId="26" fillId="0" borderId="81" xfId="56" applyBorder="1">
      <alignment/>
      <protection/>
    </xf>
    <xf numFmtId="0" fontId="27" fillId="0" borderId="82" xfId="56" applyFont="1" applyBorder="1" applyAlignment="1">
      <alignment horizontal="center"/>
      <protection/>
    </xf>
    <xf numFmtId="0" fontId="27" fillId="0" borderId="83" xfId="56" applyFont="1" applyBorder="1">
      <alignment/>
      <protection/>
    </xf>
    <xf numFmtId="0" fontId="26" fillId="0" borderId="83" xfId="56" applyBorder="1" applyAlignment="1">
      <alignment horizontal="center"/>
      <protection/>
    </xf>
    <xf numFmtId="0" fontId="26" fillId="0" borderId="84" xfId="56" applyBorder="1">
      <alignment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33" borderId="14" xfId="0" applyFill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0" fillId="33" borderId="16" xfId="0" applyFill="1" applyBorder="1" applyAlignment="1">
      <alignment/>
    </xf>
    <xf numFmtId="0" fontId="17" fillId="0" borderId="13" xfId="0" applyFont="1" applyBorder="1" applyAlignment="1" applyProtection="1">
      <alignment vertical="center" wrapText="1"/>
      <protection locked="0"/>
    </xf>
    <xf numFmtId="0" fontId="2" fillId="0" borderId="0" xfId="58" applyFont="1" applyProtection="1">
      <alignment/>
      <protection/>
    </xf>
    <xf numFmtId="0" fontId="2" fillId="0" borderId="0" xfId="58" applyFont="1" applyAlignment="1" applyProtection="1">
      <alignment vertical="center"/>
      <protection/>
    </xf>
    <xf numFmtId="0" fontId="2" fillId="0" borderId="0" xfId="58" applyFont="1" applyAlignment="1" applyProtection="1">
      <alignment vertical="center"/>
      <protection locked="0"/>
    </xf>
    <xf numFmtId="0" fontId="2" fillId="0" borderId="0" xfId="58" applyFont="1" applyProtection="1">
      <alignment/>
      <protection locked="0"/>
    </xf>
    <xf numFmtId="0" fontId="4" fillId="33" borderId="14" xfId="58" applyFont="1" applyFill="1" applyBorder="1" applyProtection="1">
      <alignment/>
      <protection locked="0"/>
    </xf>
    <xf numFmtId="0" fontId="4" fillId="33" borderId="10" xfId="58" applyFont="1" applyFill="1" applyBorder="1" applyProtection="1">
      <alignment/>
      <protection locked="0"/>
    </xf>
    <xf numFmtId="164" fontId="4" fillId="33" borderId="10" xfId="58" applyNumberFormat="1" applyFont="1" applyFill="1" applyBorder="1" applyProtection="1">
      <alignment/>
      <protection locked="0"/>
    </xf>
    <xf numFmtId="0" fontId="5" fillId="33" borderId="16" xfId="58" applyFont="1" applyFill="1" applyBorder="1" applyProtection="1">
      <alignment/>
      <protection/>
    </xf>
    <xf numFmtId="49" fontId="20" fillId="33" borderId="14" xfId="57" applyNumberFormat="1" applyFont="1" applyFill="1" applyBorder="1" applyAlignment="1" applyProtection="1">
      <alignment horizontal="left" vertical="center" wrapText="1" indent="1"/>
      <protection/>
    </xf>
    <xf numFmtId="164" fontId="23" fillId="38" borderId="44" xfId="57" applyNumberFormat="1" applyFont="1" applyFill="1" applyBorder="1" applyAlignment="1" applyProtection="1">
      <alignment horizontal="right" vertical="center" wrapText="1"/>
      <protection locked="0"/>
    </xf>
    <xf numFmtId="164" fontId="23" fillId="38" borderId="45" xfId="57" applyNumberFormat="1" applyFont="1" applyFill="1" applyBorder="1" applyAlignment="1" applyProtection="1">
      <alignment horizontal="right" vertical="center" wrapText="1"/>
      <protection locked="0"/>
    </xf>
    <xf numFmtId="0" fontId="26" fillId="0" borderId="40" xfId="56" applyFont="1" applyBorder="1" applyAlignment="1">
      <alignment horizontal="center"/>
      <protection/>
    </xf>
    <xf numFmtId="0" fontId="26" fillId="0" borderId="81" xfId="56" applyFont="1" applyBorder="1">
      <alignment/>
      <protection/>
    </xf>
    <xf numFmtId="49" fontId="22" fillId="33" borderId="10" xfId="0" applyNumberFormat="1" applyFont="1" applyFill="1" applyBorder="1" applyAlignment="1">
      <alignment horizontal="center" vertical="center" wrapText="1"/>
    </xf>
    <xf numFmtId="0" fontId="18" fillId="33" borderId="42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center" vertical="center" wrapText="1"/>
    </xf>
    <xf numFmtId="0" fontId="18" fillId="33" borderId="43" xfId="0" applyFont="1" applyFill="1" applyBorder="1" applyAlignment="1">
      <alignment horizontal="left" vertical="center" wrapText="1" indent="1"/>
    </xf>
    <xf numFmtId="164" fontId="18" fillId="33" borderId="74" xfId="0" applyNumberFormat="1" applyFont="1" applyFill="1" applyBorder="1" applyAlignment="1" applyProtection="1">
      <alignment vertical="center" wrapText="1"/>
      <protection locked="0"/>
    </xf>
    <xf numFmtId="164" fontId="22" fillId="33" borderId="16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0" fontId="17" fillId="0" borderId="32" xfId="0" applyFont="1" applyFill="1" applyBorder="1" applyAlignment="1">
      <alignment horizontal="left" vertical="center" wrapText="1" indent="1"/>
    </xf>
    <xf numFmtId="0" fontId="4" fillId="0" borderId="22" xfId="0" applyFont="1" applyBorder="1" applyAlignment="1">
      <alignment horizontal="center" vertical="center" wrapText="1"/>
    </xf>
    <xf numFmtId="164" fontId="8" fillId="33" borderId="22" xfId="0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3" fontId="0" fillId="0" borderId="45" xfId="0" applyNumberFormat="1" applyBorder="1" applyAlignment="1">
      <alignment vertical="center" wrapText="1"/>
    </xf>
    <xf numFmtId="3" fontId="0" fillId="0" borderId="41" xfId="0" applyNumberFormat="1" applyBorder="1" applyAlignment="1">
      <alignment vertical="center" wrapText="1"/>
    </xf>
    <xf numFmtId="0" fontId="6" fillId="0" borderId="73" xfId="0" applyFont="1" applyBorder="1" applyAlignment="1" applyProtection="1">
      <alignment horizontal="right"/>
      <protection/>
    </xf>
    <xf numFmtId="0" fontId="6" fillId="0" borderId="73" xfId="0" applyFont="1" applyFill="1" applyBorder="1" applyAlignment="1" applyProtection="1">
      <alignment horizontal="right"/>
      <protection/>
    </xf>
    <xf numFmtId="0" fontId="14" fillId="0" borderId="1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7" fillId="0" borderId="51" xfId="0" applyFont="1" applyBorder="1" applyAlignment="1">
      <alignment horizontal="center" vertical="distributed"/>
    </xf>
    <xf numFmtId="0" fontId="7" fillId="0" borderId="57" xfId="0" applyFont="1" applyBorder="1" applyAlignment="1">
      <alignment horizontal="center" vertical="distributed"/>
    </xf>
    <xf numFmtId="0" fontId="7" fillId="0" borderId="52" xfId="0" applyFont="1" applyBorder="1" applyAlignment="1">
      <alignment horizontal="center" vertical="distributed"/>
    </xf>
    <xf numFmtId="0" fontId="7" fillId="0" borderId="58" xfId="0" applyFont="1" applyBorder="1" applyAlignment="1">
      <alignment horizontal="center" vertical="distributed"/>
    </xf>
    <xf numFmtId="0" fontId="0" fillId="0" borderId="53" xfId="0" applyBorder="1" applyAlignment="1">
      <alignment horizontal="center" vertical="distributed"/>
    </xf>
    <xf numFmtId="0" fontId="0" fillId="0" borderId="59" xfId="0" applyBorder="1" applyAlignment="1">
      <alignment horizontal="center" vertical="distributed"/>
    </xf>
    <xf numFmtId="164" fontId="6" fillId="0" borderId="73" xfId="0" applyNumberFormat="1" applyFont="1" applyBorder="1" applyAlignment="1">
      <alignment horizontal="right" wrapText="1"/>
    </xf>
    <xf numFmtId="0" fontId="4" fillId="0" borderId="34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164" fontId="5" fillId="0" borderId="19" xfId="0" applyNumberFormat="1" applyFont="1" applyBorder="1" applyAlignment="1">
      <alignment horizontal="center" vertical="center"/>
    </xf>
    <xf numFmtId="164" fontId="5" fillId="0" borderId="85" xfId="0" applyNumberFormat="1" applyFont="1" applyBorder="1" applyAlignment="1">
      <alignment horizontal="center" vertical="center"/>
    </xf>
    <xf numFmtId="164" fontId="7" fillId="0" borderId="34" xfId="0" applyNumberFormat="1" applyFont="1" applyBorder="1" applyAlignment="1">
      <alignment horizontal="center" vertical="center"/>
    </xf>
    <xf numFmtId="164" fontId="7" fillId="0" borderId="54" xfId="0" applyNumberFormat="1" applyFont="1" applyBorder="1" applyAlignment="1">
      <alignment horizontal="center" vertical="center"/>
    </xf>
    <xf numFmtId="164" fontId="7" fillId="0" borderId="6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85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85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64" fontId="8" fillId="0" borderId="85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/>
    </xf>
    <xf numFmtId="164" fontId="8" fillId="0" borderId="85" xfId="0" applyNumberFormat="1" applyFont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CÍmrend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1" sqref="A1"/>
    </sheetView>
  </sheetViews>
  <sheetFormatPr defaultColWidth="10.625" defaultRowHeight="12.75"/>
  <cols>
    <col min="1" max="1" width="8.875" style="488" customWidth="1"/>
    <col min="2" max="2" width="7.375" style="489" customWidth="1"/>
    <col min="3" max="3" width="12.00390625" style="490" customWidth="1"/>
    <col min="4" max="4" width="50.50390625" style="492" bestFit="1" customWidth="1"/>
    <col min="5" max="16384" width="10.625" style="492" customWidth="1"/>
  </cols>
  <sheetData>
    <row r="1" ht="12.75">
      <c r="D1" s="491" t="s">
        <v>363</v>
      </c>
    </row>
    <row r="4" spans="1:5" s="494" customFormat="1" ht="18">
      <c r="A4" s="493" t="s">
        <v>364</v>
      </c>
      <c r="B4" s="493"/>
      <c r="C4" s="493"/>
      <c r="D4" s="493"/>
      <c r="E4" s="493"/>
    </row>
    <row r="5" ht="13.5" thickBot="1"/>
    <row r="6" spans="1:8" s="489" customFormat="1" ht="14.25" thickBot="1" thickTop="1">
      <c r="A6" s="495" t="s">
        <v>365</v>
      </c>
      <c r="B6" s="496" t="s">
        <v>366</v>
      </c>
      <c r="C6" s="497" t="s">
        <v>367</v>
      </c>
      <c r="D6" s="498" t="s">
        <v>368</v>
      </c>
      <c r="H6" s="492"/>
    </row>
    <row r="7" spans="1:8" s="489" customFormat="1" ht="13.5" thickTop="1">
      <c r="A7" s="499"/>
      <c r="B7" s="500"/>
      <c r="C7" s="501"/>
      <c r="D7" s="502"/>
      <c r="H7" s="492"/>
    </row>
    <row r="8" spans="1:8" s="489" customFormat="1" ht="12.75">
      <c r="A8" s="499"/>
      <c r="B8" s="500"/>
      <c r="C8" s="501"/>
      <c r="D8" s="502"/>
      <c r="H8" s="492"/>
    </row>
    <row r="9" spans="1:4" ht="12.75">
      <c r="A9" s="503">
        <v>1</v>
      </c>
      <c r="B9" s="504"/>
      <c r="C9" s="505"/>
      <c r="D9" s="506" t="s">
        <v>369</v>
      </c>
    </row>
    <row r="10" spans="1:4" ht="12.75">
      <c r="A10" s="503"/>
      <c r="B10" s="504">
        <v>1</v>
      </c>
      <c r="C10" s="505"/>
      <c r="D10" s="506" t="s">
        <v>95</v>
      </c>
    </row>
    <row r="11" spans="1:4" ht="12.75">
      <c r="A11" s="503"/>
      <c r="B11" s="504">
        <v>2</v>
      </c>
      <c r="C11" s="505"/>
      <c r="D11" s="506" t="s">
        <v>100</v>
      </c>
    </row>
    <row r="12" spans="1:4" ht="12.75">
      <c r="A12" s="503"/>
      <c r="B12" s="504">
        <v>3</v>
      </c>
      <c r="C12" s="505"/>
      <c r="D12" s="506" t="s">
        <v>333</v>
      </c>
    </row>
    <row r="13" spans="1:4" ht="12.75">
      <c r="A13" s="503"/>
      <c r="B13" s="504">
        <v>4</v>
      </c>
      <c r="C13" s="505"/>
      <c r="D13" s="506" t="s">
        <v>103</v>
      </c>
    </row>
    <row r="14" spans="1:4" ht="12.75">
      <c r="A14" s="503"/>
      <c r="B14" s="504">
        <v>5</v>
      </c>
      <c r="C14" s="505"/>
      <c r="D14" s="506" t="s">
        <v>424</v>
      </c>
    </row>
    <row r="15" spans="1:4" ht="12.75">
      <c r="A15" s="503"/>
      <c r="B15" s="504">
        <v>6</v>
      </c>
      <c r="C15" s="505"/>
      <c r="D15" s="506" t="s">
        <v>370</v>
      </c>
    </row>
    <row r="16" spans="1:4" ht="12.75">
      <c r="A16" s="503"/>
      <c r="B16" s="504">
        <v>7</v>
      </c>
      <c r="C16" s="505"/>
      <c r="D16" s="506" t="s">
        <v>320</v>
      </c>
    </row>
    <row r="17" spans="1:4" ht="12.75">
      <c r="A17" s="503">
        <v>2</v>
      </c>
      <c r="B17" s="504"/>
      <c r="C17" s="505"/>
      <c r="D17" s="506" t="s">
        <v>322</v>
      </c>
    </row>
    <row r="18" spans="1:4" ht="12.75">
      <c r="A18" s="503"/>
      <c r="B18" s="504">
        <v>1</v>
      </c>
      <c r="C18" s="505"/>
      <c r="D18" s="506" t="s">
        <v>95</v>
      </c>
    </row>
    <row r="19" spans="1:4" ht="12.75">
      <c r="A19" s="503"/>
      <c r="B19" s="504">
        <v>2</v>
      </c>
      <c r="C19" s="505"/>
      <c r="D19" s="506" t="s">
        <v>425</v>
      </c>
    </row>
    <row r="20" spans="1:4" ht="12.75">
      <c r="A20" s="503"/>
      <c r="B20" s="504">
        <v>3</v>
      </c>
      <c r="C20" s="505"/>
      <c r="D20" s="506" t="s">
        <v>426</v>
      </c>
    </row>
    <row r="21" spans="1:4" ht="12.75">
      <c r="A21" s="503"/>
      <c r="B21" s="504"/>
      <c r="C21" s="505"/>
      <c r="D21" s="506"/>
    </row>
    <row r="22" spans="1:4" ht="12.75">
      <c r="A22" s="503"/>
      <c r="B22" s="504"/>
      <c r="C22" s="505"/>
      <c r="D22" s="507" t="s">
        <v>58</v>
      </c>
    </row>
    <row r="23" spans="1:4" ht="12.75">
      <c r="A23" s="503"/>
      <c r="B23" s="504"/>
      <c r="C23" s="541" t="s">
        <v>470</v>
      </c>
      <c r="D23" s="508" t="s">
        <v>371</v>
      </c>
    </row>
    <row r="24" spans="1:4" ht="12.75">
      <c r="A24" s="503"/>
      <c r="B24" s="504"/>
      <c r="C24" s="541" t="s">
        <v>471</v>
      </c>
      <c r="D24" s="508" t="s">
        <v>68</v>
      </c>
    </row>
    <row r="25" spans="1:4" ht="12.75">
      <c r="A25" s="503"/>
      <c r="B25" s="504"/>
      <c r="C25" s="541" t="s">
        <v>472</v>
      </c>
      <c r="D25" s="508" t="s">
        <v>197</v>
      </c>
    </row>
    <row r="26" spans="1:4" ht="12.75">
      <c r="A26" s="503"/>
      <c r="B26" s="504"/>
      <c r="C26" s="541" t="s">
        <v>473</v>
      </c>
      <c r="D26" s="508" t="s">
        <v>372</v>
      </c>
    </row>
    <row r="27" spans="1:4" ht="12.75">
      <c r="A27" s="503"/>
      <c r="B27" s="504"/>
      <c r="C27" s="541" t="s">
        <v>474</v>
      </c>
      <c r="D27" s="542" t="s">
        <v>475</v>
      </c>
    </row>
    <row r="28" spans="1:4" ht="12.75">
      <c r="A28" s="503"/>
      <c r="B28" s="504"/>
      <c r="C28" s="541" t="s">
        <v>476</v>
      </c>
      <c r="D28" s="508" t="s">
        <v>186</v>
      </c>
    </row>
    <row r="29" spans="1:4" ht="12.75">
      <c r="A29" s="503"/>
      <c r="B29" s="504"/>
      <c r="C29" s="541" t="s">
        <v>477</v>
      </c>
      <c r="D29" s="508" t="s">
        <v>81</v>
      </c>
    </row>
    <row r="30" spans="1:4" ht="12.75">
      <c r="A30" s="503"/>
      <c r="B30" s="504"/>
      <c r="C30" s="541" t="s">
        <v>479</v>
      </c>
      <c r="D30" s="542" t="s">
        <v>99</v>
      </c>
    </row>
    <row r="31" spans="1:4" ht="12.75">
      <c r="A31" s="503"/>
      <c r="B31" s="504"/>
      <c r="C31" s="505"/>
      <c r="D31" s="507" t="s">
        <v>82</v>
      </c>
    </row>
    <row r="32" spans="1:4" ht="12.75">
      <c r="A32" s="503"/>
      <c r="B32" s="504"/>
      <c r="C32" s="541" t="s">
        <v>470</v>
      </c>
      <c r="D32" s="508" t="s">
        <v>83</v>
      </c>
    </row>
    <row r="33" spans="1:4" ht="12.75">
      <c r="A33" s="503"/>
      <c r="B33" s="504"/>
      <c r="C33" s="541" t="s">
        <v>471</v>
      </c>
      <c r="D33" s="508" t="s">
        <v>88</v>
      </c>
    </row>
    <row r="34" spans="1:4" ht="12.75">
      <c r="A34" s="503"/>
      <c r="B34" s="504"/>
      <c r="C34" s="541" t="s">
        <v>472</v>
      </c>
      <c r="D34" s="508" t="s">
        <v>41</v>
      </c>
    </row>
    <row r="35" spans="1:4" ht="12.75">
      <c r="A35" s="503"/>
      <c r="B35" s="504"/>
      <c r="C35" s="541" t="s">
        <v>473</v>
      </c>
      <c r="D35" s="508" t="s">
        <v>211</v>
      </c>
    </row>
    <row r="36" spans="1:4" ht="12.75">
      <c r="A36" s="503"/>
      <c r="B36" s="504"/>
      <c r="C36" s="541" t="s">
        <v>474</v>
      </c>
      <c r="D36" s="508" t="s">
        <v>92</v>
      </c>
    </row>
    <row r="37" spans="1:4" ht="12.75">
      <c r="A37" s="503"/>
      <c r="B37" s="504"/>
      <c r="C37" s="541" t="s">
        <v>476</v>
      </c>
      <c r="D37" s="542" t="s">
        <v>478</v>
      </c>
    </row>
    <row r="38" spans="1:4" ht="12.75">
      <c r="A38" s="503"/>
      <c r="B38" s="504"/>
      <c r="C38" s="541" t="s">
        <v>477</v>
      </c>
      <c r="D38" s="508" t="s">
        <v>189</v>
      </c>
    </row>
    <row r="39" spans="1:4" ht="12.75">
      <c r="A39" s="503"/>
      <c r="B39" s="504"/>
      <c r="C39" s="541" t="s">
        <v>479</v>
      </c>
      <c r="D39" s="508" t="s">
        <v>232</v>
      </c>
    </row>
    <row r="40" spans="1:4" ht="13.5" thickBot="1">
      <c r="A40" s="509"/>
      <c r="B40" s="510"/>
      <c r="C40" s="511"/>
      <c r="D40" s="512"/>
    </row>
    <row r="41" ht="13.5" thickTop="1"/>
  </sheetData>
  <sheetProtection/>
  <printOptions/>
  <pageMargins left="1.5748031496062993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7.125" style="15" customWidth="1"/>
    <col min="2" max="2" width="15.625" style="10" customWidth="1"/>
    <col min="3" max="3" width="16.375" style="10" customWidth="1"/>
    <col min="4" max="4" width="18.00390625" style="10" customWidth="1"/>
    <col min="5" max="5" width="16.625" style="10" customWidth="1"/>
    <col min="6" max="6" width="18.875" style="42" customWidth="1"/>
    <col min="7" max="8" width="12.875" style="10" customWidth="1"/>
    <col min="9" max="9" width="13.875" style="10" customWidth="1"/>
    <col min="10" max="16384" width="9.375" style="10" customWidth="1"/>
  </cols>
  <sheetData>
    <row r="1" ht="21.75" customHeight="1" thickBot="1">
      <c r="F1" s="132" t="s">
        <v>105</v>
      </c>
    </row>
    <row r="2" spans="1:6" s="20" customFormat="1" ht="44.25" customHeight="1" thickBot="1">
      <c r="A2" s="35" t="s">
        <v>120</v>
      </c>
      <c r="B2" s="19" t="s">
        <v>121</v>
      </c>
      <c r="C2" s="19" t="s">
        <v>122</v>
      </c>
      <c r="D2" s="19" t="s">
        <v>495</v>
      </c>
      <c r="E2" s="19" t="s">
        <v>429</v>
      </c>
      <c r="F2" s="203" t="s">
        <v>496</v>
      </c>
    </row>
    <row r="3" spans="1:6" s="42" customFormat="1" ht="12" customHeight="1" thickBot="1">
      <c r="A3" s="200">
        <v>1</v>
      </c>
      <c r="B3" s="201">
        <v>2</v>
      </c>
      <c r="C3" s="201">
        <v>3</v>
      </c>
      <c r="D3" s="201">
        <v>4</v>
      </c>
      <c r="E3" s="201">
        <v>5</v>
      </c>
      <c r="F3" s="202" t="s">
        <v>199</v>
      </c>
    </row>
    <row r="4" spans="1:6" ht="18" customHeight="1">
      <c r="A4" s="204" t="s">
        <v>494</v>
      </c>
      <c r="B4" s="187">
        <v>850</v>
      </c>
      <c r="C4" s="349">
        <v>2010</v>
      </c>
      <c r="D4" s="187"/>
      <c r="E4" s="187">
        <v>850</v>
      </c>
      <c r="F4" s="287">
        <f>B4-D4-E4</f>
        <v>0</v>
      </c>
    </row>
    <row r="5" spans="1:6" ht="18" customHeight="1">
      <c r="A5" s="204" t="s">
        <v>497</v>
      </c>
      <c r="B5" s="187">
        <v>4375</v>
      </c>
      <c r="C5" s="349">
        <v>2010</v>
      </c>
      <c r="D5" s="187"/>
      <c r="E5" s="187">
        <v>4375</v>
      </c>
      <c r="F5" s="287">
        <f aca="true" t="shared" si="0" ref="F5:F22">B5-D5-E5</f>
        <v>0</v>
      </c>
    </row>
    <row r="6" spans="1:6" ht="18" customHeight="1">
      <c r="A6" s="204"/>
      <c r="B6" s="187"/>
      <c r="C6" s="349"/>
      <c r="D6" s="187"/>
      <c r="E6" s="187"/>
      <c r="F6" s="287">
        <f t="shared" si="0"/>
        <v>0</v>
      </c>
    </row>
    <row r="7" spans="1:6" ht="18" customHeight="1">
      <c r="A7" s="204"/>
      <c r="B7" s="187"/>
      <c r="C7" s="349"/>
      <c r="D7" s="187"/>
      <c r="E7" s="187"/>
      <c r="F7" s="287">
        <f t="shared" si="0"/>
        <v>0</v>
      </c>
    </row>
    <row r="8" spans="1:6" ht="18" customHeight="1">
      <c r="A8" s="204"/>
      <c r="B8" s="187"/>
      <c r="C8" s="349"/>
      <c r="D8" s="187"/>
      <c r="E8" s="187"/>
      <c r="F8" s="287">
        <f t="shared" si="0"/>
        <v>0</v>
      </c>
    </row>
    <row r="9" spans="1:6" ht="18" customHeight="1">
      <c r="A9" s="485" t="s">
        <v>299</v>
      </c>
      <c r="B9" s="187"/>
      <c r="C9" s="349"/>
      <c r="D9" s="187"/>
      <c r="E9" s="187"/>
      <c r="F9" s="287">
        <f t="shared" si="0"/>
        <v>0</v>
      </c>
    </row>
    <row r="10" spans="1:6" ht="18" customHeight="1">
      <c r="A10" s="204" t="s">
        <v>500</v>
      </c>
      <c r="B10" s="187"/>
      <c r="C10" s="349">
        <v>2010</v>
      </c>
      <c r="D10" s="187"/>
      <c r="E10" s="187">
        <v>20771</v>
      </c>
      <c r="F10" s="287"/>
    </row>
    <row r="11" spans="1:6" ht="18" customHeight="1">
      <c r="A11" s="204"/>
      <c r="B11" s="187"/>
      <c r="C11" s="349"/>
      <c r="D11" s="187"/>
      <c r="E11" s="187"/>
      <c r="F11" s="287">
        <f t="shared" si="0"/>
        <v>0</v>
      </c>
    </row>
    <row r="12" spans="1:6" ht="18" customHeight="1">
      <c r="A12" s="204"/>
      <c r="B12" s="187"/>
      <c r="C12" s="349"/>
      <c r="D12" s="187"/>
      <c r="E12" s="187"/>
      <c r="F12" s="287">
        <f>B12-D12-E12</f>
        <v>0</v>
      </c>
    </row>
    <row r="13" spans="1:6" ht="18" customHeight="1">
      <c r="A13" s="204"/>
      <c r="B13" s="187"/>
      <c r="C13" s="349"/>
      <c r="D13" s="187"/>
      <c r="E13" s="187"/>
      <c r="F13" s="287">
        <f>B13-D13-E13</f>
        <v>0</v>
      </c>
    </row>
    <row r="14" spans="1:6" ht="18" customHeight="1">
      <c r="A14" s="204"/>
      <c r="B14" s="187"/>
      <c r="C14" s="349"/>
      <c r="D14" s="187"/>
      <c r="E14" s="187"/>
      <c r="F14" s="287">
        <f>B14-D14-E14</f>
        <v>0</v>
      </c>
    </row>
    <row r="15" spans="1:6" ht="18" customHeight="1">
      <c r="A15" s="204"/>
      <c r="B15" s="187"/>
      <c r="C15" s="349"/>
      <c r="D15" s="187"/>
      <c r="E15" s="187"/>
      <c r="F15" s="287">
        <f t="shared" si="0"/>
        <v>0</v>
      </c>
    </row>
    <row r="16" spans="1:6" ht="18" customHeight="1">
      <c r="A16" s="204"/>
      <c r="B16" s="187"/>
      <c r="C16" s="349"/>
      <c r="D16" s="187"/>
      <c r="E16" s="187"/>
      <c r="F16" s="287">
        <f t="shared" si="0"/>
        <v>0</v>
      </c>
    </row>
    <row r="17" spans="1:6" ht="18" customHeight="1">
      <c r="A17" s="204"/>
      <c r="B17" s="187"/>
      <c r="C17" s="349"/>
      <c r="D17" s="187"/>
      <c r="E17" s="187"/>
      <c r="F17" s="287">
        <f>B17-D17-E17</f>
        <v>0</v>
      </c>
    </row>
    <row r="18" spans="1:6" ht="18" customHeight="1">
      <c r="A18" s="204"/>
      <c r="B18" s="187"/>
      <c r="C18" s="349"/>
      <c r="D18" s="187"/>
      <c r="E18" s="187"/>
      <c r="F18" s="287">
        <f>B18-D18-E18</f>
        <v>0</v>
      </c>
    </row>
    <row r="19" spans="1:6" ht="18" customHeight="1">
      <c r="A19" s="204"/>
      <c r="B19" s="187"/>
      <c r="C19" s="349"/>
      <c r="D19" s="187"/>
      <c r="E19" s="187"/>
      <c r="F19" s="287">
        <f t="shared" si="0"/>
        <v>0</v>
      </c>
    </row>
    <row r="20" spans="1:6" ht="18" customHeight="1">
      <c r="A20" s="204"/>
      <c r="B20" s="187"/>
      <c r="C20" s="349"/>
      <c r="D20" s="187"/>
      <c r="E20" s="187"/>
      <c r="F20" s="287">
        <f t="shared" si="0"/>
        <v>0</v>
      </c>
    </row>
    <row r="21" spans="1:6" ht="18" customHeight="1">
      <c r="A21" s="204"/>
      <c r="B21" s="187"/>
      <c r="C21" s="349"/>
      <c r="D21" s="187"/>
      <c r="E21" s="187"/>
      <c r="F21" s="287">
        <f t="shared" si="0"/>
        <v>0</v>
      </c>
    </row>
    <row r="22" spans="1:6" ht="18" customHeight="1" thickBot="1">
      <c r="A22" s="205"/>
      <c r="B22" s="192"/>
      <c r="C22" s="350"/>
      <c r="D22" s="192"/>
      <c r="E22" s="192"/>
      <c r="F22" s="288">
        <f t="shared" si="0"/>
        <v>0</v>
      </c>
    </row>
    <row r="23" spans="1:6" s="11" customFormat="1" ht="18" customHeight="1" thickBot="1">
      <c r="A23" s="290" t="s">
        <v>115</v>
      </c>
      <c r="B23" s="334">
        <f>SUM(B4:B22)</f>
        <v>5225</v>
      </c>
      <c r="C23" s="335"/>
      <c r="D23" s="334">
        <f>SUM(D4:D22)</f>
        <v>0</v>
      </c>
      <c r="E23" s="334">
        <f>SUM(E4:E22)</f>
        <v>25996</v>
      </c>
      <c r="F23" s="289">
        <f>SUM(F4:F22)</f>
        <v>0</v>
      </c>
    </row>
  </sheetData>
  <sheetProtection/>
  <printOptions horizontalCentered="1"/>
  <pageMargins left="0.92" right="0.52" top="1.24" bottom="0.44" header="0.62" footer="0.33"/>
  <pageSetup horizontalDpi="300" verticalDpi="300" orientation="landscape" paperSize="9" scale="105" r:id="rId1"/>
  <headerFooter alignWithMargins="0">
    <oddHeader xml:space="preserve">&amp;C&amp;"Times New Roman CE,Félkövér"&amp;14Beruházási kiadások
előirányzata célonként &amp;R&amp;"Times New Roman CE,Félkövér dőlt"&amp;12 6. számú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3"/>
  <sheetViews>
    <sheetView zoomScale="85" zoomScaleNormal="85" zoomScalePageLayoutView="0" workbookViewId="0" topLeftCell="A1">
      <selection activeCell="A9" sqref="A9"/>
    </sheetView>
  </sheetViews>
  <sheetFormatPr defaultColWidth="9.00390625" defaultRowHeight="12.75"/>
  <cols>
    <col min="1" max="1" width="57.125" style="15" customWidth="1"/>
    <col min="2" max="2" width="15.625" style="10" customWidth="1"/>
    <col min="3" max="3" width="16.375" style="10" customWidth="1"/>
    <col min="4" max="4" width="18.00390625" style="10" customWidth="1"/>
    <col min="5" max="5" width="16.625" style="10" customWidth="1"/>
    <col min="6" max="6" width="18.875" style="10" customWidth="1"/>
    <col min="7" max="8" width="12.875" style="10" customWidth="1"/>
    <col min="9" max="9" width="13.875" style="10" customWidth="1"/>
    <col min="10" max="16384" width="9.375" style="10" customWidth="1"/>
  </cols>
  <sheetData>
    <row r="1" ht="35.25" customHeight="1" thickBot="1">
      <c r="F1" s="133" t="s">
        <v>105</v>
      </c>
    </row>
    <row r="2" spans="1:6" s="20" customFormat="1" ht="48.75" customHeight="1" thickBot="1">
      <c r="A2" s="35" t="s">
        <v>123</v>
      </c>
      <c r="B2" s="19" t="s">
        <v>121</v>
      </c>
      <c r="C2" s="19" t="s">
        <v>122</v>
      </c>
      <c r="D2" s="19" t="s">
        <v>495</v>
      </c>
      <c r="E2" s="19" t="s">
        <v>429</v>
      </c>
      <c r="F2" s="203" t="s">
        <v>498</v>
      </c>
    </row>
    <row r="3" spans="1:6" s="42" customFormat="1" ht="15" customHeight="1" thickBot="1">
      <c r="A3" s="200">
        <v>1</v>
      </c>
      <c r="B3" s="201">
        <v>2</v>
      </c>
      <c r="C3" s="201">
        <v>3</v>
      </c>
      <c r="D3" s="201">
        <v>4</v>
      </c>
      <c r="E3" s="201">
        <v>5</v>
      </c>
      <c r="F3" s="202">
        <v>6</v>
      </c>
    </row>
    <row r="4" spans="1:6" ht="18" customHeight="1">
      <c r="A4" s="204" t="s">
        <v>408</v>
      </c>
      <c r="B4" s="187">
        <v>8423</v>
      </c>
      <c r="C4" s="349">
        <v>2009</v>
      </c>
      <c r="D4" s="187">
        <v>3738</v>
      </c>
      <c r="E4" s="187">
        <v>4685</v>
      </c>
      <c r="F4" s="287">
        <f>B4-D4-E4</f>
        <v>0</v>
      </c>
    </row>
    <row r="5" spans="1:6" ht="18" customHeight="1">
      <c r="A5" s="204" t="s">
        <v>499</v>
      </c>
      <c r="B5" s="187"/>
      <c r="C5" s="349">
        <v>2010</v>
      </c>
      <c r="D5" s="187"/>
      <c r="E5" s="187">
        <v>3763</v>
      </c>
      <c r="F5" s="287">
        <f aca="true" t="shared" si="0" ref="F5:F12">B5-D5-E5</f>
        <v>-3763</v>
      </c>
    </row>
    <row r="6" spans="1:6" ht="18" customHeight="1">
      <c r="A6" s="204"/>
      <c r="B6" s="187"/>
      <c r="C6" s="349"/>
      <c r="D6" s="187"/>
      <c r="E6" s="187"/>
      <c r="F6" s="287">
        <f t="shared" si="0"/>
        <v>0</v>
      </c>
    </row>
    <row r="7" spans="1:6" ht="18" customHeight="1">
      <c r="A7" s="485" t="s">
        <v>299</v>
      </c>
      <c r="B7" s="187"/>
      <c r="C7" s="349"/>
      <c r="D7" s="187"/>
      <c r="E7" s="187"/>
      <c r="F7" s="287">
        <f t="shared" si="0"/>
        <v>0</v>
      </c>
    </row>
    <row r="8" spans="1:6" ht="18" customHeight="1">
      <c r="A8" s="204" t="s">
        <v>331</v>
      </c>
      <c r="B8" s="187"/>
      <c r="C8" s="349">
        <v>2010</v>
      </c>
      <c r="D8" s="187"/>
      <c r="E8" s="187">
        <v>1509</v>
      </c>
      <c r="F8" s="287">
        <f t="shared" si="0"/>
        <v>-1509</v>
      </c>
    </row>
    <row r="9" spans="1:6" ht="18" customHeight="1">
      <c r="A9" s="204" t="s">
        <v>332</v>
      </c>
      <c r="B9" s="187"/>
      <c r="C9" s="349">
        <v>2010</v>
      </c>
      <c r="D9" s="187"/>
      <c r="E9" s="187">
        <v>791</v>
      </c>
      <c r="F9" s="287">
        <f t="shared" si="0"/>
        <v>-791</v>
      </c>
    </row>
    <row r="10" spans="1:6" ht="18" customHeight="1">
      <c r="A10" s="204"/>
      <c r="B10" s="187"/>
      <c r="C10" s="349"/>
      <c r="D10" s="187"/>
      <c r="E10" s="187"/>
      <c r="F10" s="287">
        <f t="shared" si="0"/>
        <v>0</v>
      </c>
    </row>
    <row r="11" spans="1:6" ht="18" customHeight="1">
      <c r="A11" s="204"/>
      <c r="B11" s="187"/>
      <c r="C11" s="349"/>
      <c r="D11" s="187"/>
      <c r="E11" s="187"/>
      <c r="F11" s="287">
        <f t="shared" si="0"/>
        <v>0</v>
      </c>
    </row>
    <row r="12" spans="1:6" ht="18" customHeight="1">
      <c r="A12" s="204"/>
      <c r="B12" s="187"/>
      <c r="C12" s="349"/>
      <c r="D12" s="187"/>
      <c r="E12" s="187"/>
      <c r="F12" s="287">
        <f t="shared" si="0"/>
        <v>0</v>
      </c>
    </row>
    <row r="13" spans="1:6" ht="18" customHeight="1">
      <c r="A13" s="204"/>
      <c r="B13" s="187"/>
      <c r="C13" s="349"/>
      <c r="D13" s="187"/>
      <c r="E13" s="187"/>
      <c r="F13" s="287">
        <f aca="true" t="shared" si="1" ref="F13:F22">B13-D13-E13</f>
        <v>0</v>
      </c>
    </row>
    <row r="14" spans="1:6" ht="18" customHeight="1">
      <c r="A14" s="204"/>
      <c r="B14" s="187"/>
      <c r="C14" s="349"/>
      <c r="D14" s="187"/>
      <c r="E14" s="187"/>
      <c r="F14" s="287">
        <f t="shared" si="1"/>
        <v>0</v>
      </c>
    </row>
    <row r="15" spans="1:6" ht="18" customHeight="1">
      <c r="A15" s="204"/>
      <c r="B15" s="187"/>
      <c r="C15" s="349"/>
      <c r="D15" s="187"/>
      <c r="E15" s="187"/>
      <c r="F15" s="287">
        <f t="shared" si="1"/>
        <v>0</v>
      </c>
    </row>
    <row r="16" spans="1:6" ht="18" customHeight="1">
      <c r="A16" s="204"/>
      <c r="B16" s="187"/>
      <c r="C16" s="349"/>
      <c r="D16" s="187"/>
      <c r="E16" s="187"/>
      <c r="F16" s="287">
        <f t="shared" si="1"/>
        <v>0</v>
      </c>
    </row>
    <row r="17" spans="1:6" ht="18" customHeight="1">
      <c r="A17" s="204"/>
      <c r="B17" s="187"/>
      <c r="C17" s="349"/>
      <c r="D17" s="187"/>
      <c r="E17" s="187"/>
      <c r="F17" s="287">
        <f t="shared" si="1"/>
        <v>0</v>
      </c>
    </row>
    <row r="18" spans="1:6" ht="18" customHeight="1">
      <c r="A18" s="204"/>
      <c r="B18" s="187"/>
      <c r="C18" s="349"/>
      <c r="D18" s="187"/>
      <c r="E18" s="187"/>
      <c r="F18" s="287">
        <f t="shared" si="1"/>
        <v>0</v>
      </c>
    </row>
    <row r="19" spans="1:6" ht="18" customHeight="1">
      <c r="A19" s="204"/>
      <c r="B19" s="187"/>
      <c r="C19" s="349"/>
      <c r="D19" s="187"/>
      <c r="E19" s="187"/>
      <c r="F19" s="287">
        <f t="shared" si="1"/>
        <v>0</v>
      </c>
    </row>
    <row r="20" spans="1:6" ht="18" customHeight="1">
      <c r="A20" s="204"/>
      <c r="B20" s="187"/>
      <c r="C20" s="349"/>
      <c r="D20" s="187"/>
      <c r="E20" s="187"/>
      <c r="F20" s="287">
        <f t="shared" si="1"/>
        <v>0</v>
      </c>
    </row>
    <row r="21" spans="1:6" ht="18" customHeight="1">
      <c r="A21" s="204"/>
      <c r="B21" s="187"/>
      <c r="C21" s="349"/>
      <c r="D21" s="187"/>
      <c r="E21" s="187"/>
      <c r="F21" s="287">
        <f t="shared" si="1"/>
        <v>0</v>
      </c>
    </row>
    <row r="22" spans="1:6" ht="18" customHeight="1" thickBot="1">
      <c r="A22" s="205"/>
      <c r="B22" s="192"/>
      <c r="C22" s="192"/>
      <c r="D22" s="192"/>
      <c r="E22" s="192"/>
      <c r="F22" s="288">
        <f t="shared" si="1"/>
        <v>0</v>
      </c>
    </row>
    <row r="23" spans="1:6" s="11" customFormat="1" ht="18" customHeight="1" thickBot="1">
      <c r="A23" s="290" t="s">
        <v>115</v>
      </c>
      <c r="B23" s="282">
        <f>SUM(B4:B22)</f>
        <v>8423</v>
      </c>
      <c r="C23" s="335"/>
      <c r="D23" s="282">
        <f>SUM(D4:D22)</f>
        <v>3738</v>
      </c>
      <c r="E23" s="282">
        <f>SUM(E4:E22)</f>
        <v>10748</v>
      </c>
      <c r="F23" s="289">
        <f>SUM(F4:F22)</f>
        <v>-6063</v>
      </c>
    </row>
  </sheetData>
  <sheetProtection/>
  <printOptions horizontalCentered="1"/>
  <pageMargins left="0.8267716535433072" right="0.56" top="1.12" bottom="0.46" header="0.55" footer="0.31"/>
  <pageSetup horizontalDpi="300" verticalDpi="300" orientation="landscape" paperSize="9" r:id="rId1"/>
  <headerFooter alignWithMargins="0">
    <oddHeader xml:space="preserve">&amp;C&amp;"Times New Roman CE,Félkövér"&amp;14Felújítási kiadások
előirányzata feladatonként &amp;R&amp;"Times New Roman CE,Félkövér dőlt"&amp;12 7.számú melléklet&amp;"Times New Roman CE,Normál"&amp;10
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C64" sqref="C64"/>
    </sheetView>
  </sheetViews>
  <sheetFormatPr defaultColWidth="9.00390625" defaultRowHeight="12.75"/>
  <cols>
    <col min="1" max="1" width="47.50390625" style="22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1" spans="1:3" s="10" customFormat="1" ht="24" customHeight="1" thickBot="1">
      <c r="A1" s="21"/>
      <c r="B1" s="574" t="s">
        <v>105</v>
      </c>
      <c r="C1" s="574"/>
    </row>
    <row r="2" spans="1:3" s="23" customFormat="1" ht="22.5" customHeight="1" thickBot="1">
      <c r="A2" s="37" t="s">
        <v>547</v>
      </c>
      <c r="B2" s="551" t="s">
        <v>501</v>
      </c>
      <c r="C2" s="553" t="s">
        <v>502</v>
      </c>
    </row>
    <row r="3" spans="1:3" ht="18" customHeight="1">
      <c r="A3" s="206" t="s">
        <v>503</v>
      </c>
      <c r="B3" s="185">
        <v>13765</v>
      </c>
      <c r="C3" s="554">
        <v>9981</v>
      </c>
    </row>
    <row r="4" spans="1:3" ht="18" customHeight="1">
      <c r="A4" s="207" t="s">
        <v>504</v>
      </c>
      <c r="B4" s="188"/>
      <c r="C4" s="555">
        <v>312</v>
      </c>
    </row>
    <row r="5" spans="1:3" ht="18" customHeight="1">
      <c r="A5" s="207" t="s">
        <v>505</v>
      </c>
      <c r="B5" s="188">
        <v>10385</v>
      </c>
      <c r="C5" s="555">
        <v>27193</v>
      </c>
    </row>
    <row r="6" spans="1:3" ht="18" customHeight="1">
      <c r="A6" s="207" t="s">
        <v>506</v>
      </c>
      <c r="B6" s="188"/>
      <c r="C6" s="555">
        <v>500</v>
      </c>
    </row>
    <row r="7" spans="1:3" ht="18" customHeight="1">
      <c r="A7" s="207" t="s">
        <v>335</v>
      </c>
      <c r="B7" s="188">
        <v>10645</v>
      </c>
      <c r="C7" s="555">
        <v>12125</v>
      </c>
    </row>
    <row r="8" spans="1:3" ht="18" customHeight="1">
      <c r="A8" s="207" t="s">
        <v>507</v>
      </c>
      <c r="B8" s="188">
        <v>125</v>
      </c>
      <c r="C8" s="555">
        <v>1601</v>
      </c>
    </row>
    <row r="9" spans="1:3" ht="18" customHeight="1">
      <c r="A9" s="207" t="s">
        <v>508</v>
      </c>
      <c r="B9" s="188">
        <v>21070</v>
      </c>
      <c r="C9" s="555">
        <v>45594</v>
      </c>
    </row>
    <row r="10" spans="1:3" ht="18" customHeight="1">
      <c r="A10" s="207" t="s">
        <v>509</v>
      </c>
      <c r="B10" s="188">
        <v>566</v>
      </c>
      <c r="C10" s="555">
        <v>566</v>
      </c>
    </row>
    <row r="11" spans="1:3" ht="18" customHeight="1">
      <c r="A11" s="207" t="s">
        <v>510</v>
      </c>
      <c r="B11" s="188">
        <v>26600</v>
      </c>
      <c r="C11" s="555"/>
    </row>
    <row r="12" spans="1:3" ht="18" customHeight="1">
      <c r="A12" s="207" t="s">
        <v>511</v>
      </c>
      <c r="B12" s="188"/>
      <c r="C12" s="555">
        <v>10</v>
      </c>
    </row>
    <row r="13" spans="1:3" ht="18" customHeight="1">
      <c r="A13" s="207" t="s">
        <v>512</v>
      </c>
      <c r="B13" s="188"/>
      <c r="C13" s="555"/>
    </row>
    <row r="14" spans="1:3" ht="18" customHeight="1">
      <c r="A14" s="207" t="s">
        <v>513</v>
      </c>
      <c r="B14" s="188"/>
      <c r="C14" s="555">
        <v>1875</v>
      </c>
    </row>
    <row r="15" spans="1:3" ht="18" customHeight="1">
      <c r="A15" s="207" t="s">
        <v>333</v>
      </c>
      <c r="B15" s="188"/>
      <c r="C15" s="555">
        <v>4394</v>
      </c>
    </row>
    <row r="16" spans="1:3" ht="18" customHeight="1">
      <c r="A16" s="207" t="s">
        <v>545</v>
      </c>
      <c r="B16" s="188">
        <v>58961</v>
      </c>
      <c r="C16" s="555"/>
    </row>
    <row r="17" spans="1:3" ht="18" customHeight="1">
      <c r="A17" s="207" t="s">
        <v>514</v>
      </c>
      <c r="B17" s="188">
        <v>225</v>
      </c>
      <c r="C17" s="555">
        <v>1061</v>
      </c>
    </row>
    <row r="18" spans="1:3" ht="18" customHeight="1">
      <c r="A18" s="207" t="s">
        <v>515</v>
      </c>
      <c r="B18" s="188">
        <v>1455</v>
      </c>
      <c r="C18" s="555">
        <v>3441</v>
      </c>
    </row>
    <row r="19" spans="1:3" ht="18" customHeight="1">
      <c r="A19" s="208" t="s">
        <v>516</v>
      </c>
      <c r="B19" s="188">
        <v>1455</v>
      </c>
      <c r="C19" s="555">
        <v>427</v>
      </c>
    </row>
    <row r="20" spans="1:3" ht="18" customHeight="1">
      <c r="A20" s="208" t="s">
        <v>517</v>
      </c>
      <c r="B20" s="188">
        <v>3255</v>
      </c>
      <c r="C20" s="555"/>
    </row>
    <row r="21" spans="1:3" ht="18" customHeight="1">
      <c r="A21" s="208" t="s">
        <v>518</v>
      </c>
      <c r="B21" s="188"/>
      <c r="C21" s="555">
        <v>1750</v>
      </c>
    </row>
    <row r="22" spans="1:3" ht="18" customHeight="1">
      <c r="A22" s="208" t="s">
        <v>519</v>
      </c>
      <c r="B22" s="188"/>
      <c r="C22" s="555">
        <v>1000</v>
      </c>
    </row>
    <row r="23" spans="1:3" ht="18" customHeight="1">
      <c r="A23" s="208" t="s">
        <v>520</v>
      </c>
      <c r="B23" s="188"/>
      <c r="C23" s="555">
        <v>270</v>
      </c>
    </row>
    <row r="24" spans="1:3" ht="18" customHeight="1">
      <c r="A24" s="208" t="s">
        <v>521</v>
      </c>
      <c r="B24" s="188"/>
      <c r="C24" s="555">
        <v>850</v>
      </c>
    </row>
    <row r="25" spans="1:3" ht="18" customHeight="1">
      <c r="A25" s="208" t="s">
        <v>522</v>
      </c>
      <c r="B25" s="188"/>
      <c r="C25" s="555">
        <v>100</v>
      </c>
    </row>
    <row r="26" spans="1:3" ht="18" customHeight="1">
      <c r="A26" s="207" t="s">
        <v>404</v>
      </c>
      <c r="B26" s="188"/>
      <c r="C26" s="555">
        <v>100</v>
      </c>
    </row>
    <row r="27" spans="1:3" ht="18" customHeight="1">
      <c r="A27" s="207" t="s">
        <v>523</v>
      </c>
      <c r="B27" s="188"/>
      <c r="C27" s="555">
        <v>100</v>
      </c>
    </row>
    <row r="28" spans="1:3" ht="18" customHeight="1">
      <c r="A28" s="207" t="s">
        <v>524</v>
      </c>
      <c r="B28" s="188"/>
      <c r="C28" s="555"/>
    </row>
    <row r="29" spans="1:3" ht="18" customHeight="1">
      <c r="A29" s="207" t="s">
        <v>525</v>
      </c>
      <c r="B29" s="188">
        <v>24</v>
      </c>
      <c r="C29" s="555">
        <v>700</v>
      </c>
    </row>
    <row r="30" spans="1:3" ht="18" customHeight="1">
      <c r="A30" s="207" t="s">
        <v>526</v>
      </c>
      <c r="B30" s="188"/>
      <c r="C30" s="555">
        <v>50</v>
      </c>
    </row>
    <row r="31" spans="1:3" ht="18" customHeight="1">
      <c r="A31" s="207" t="s">
        <v>527</v>
      </c>
      <c r="B31" s="188"/>
      <c r="C31" s="555">
        <v>200</v>
      </c>
    </row>
    <row r="32" spans="1:3" ht="18" customHeight="1">
      <c r="A32" s="207" t="s">
        <v>334</v>
      </c>
      <c r="B32" s="188">
        <v>2275</v>
      </c>
      <c r="C32" s="555">
        <v>4017</v>
      </c>
    </row>
    <row r="33" spans="1:3" ht="18" customHeight="1">
      <c r="A33" s="207" t="s">
        <v>528</v>
      </c>
      <c r="B33" s="188"/>
      <c r="C33" s="555">
        <v>1116</v>
      </c>
    </row>
    <row r="34" spans="1:3" ht="18" customHeight="1">
      <c r="A34" s="207" t="s">
        <v>529</v>
      </c>
      <c r="B34" s="188"/>
      <c r="C34" s="555">
        <v>80</v>
      </c>
    </row>
    <row r="35" spans="1:3" ht="18" customHeight="1">
      <c r="A35" s="207" t="s">
        <v>530</v>
      </c>
      <c r="B35" s="188"/>
      <c r="C35" s="555">
        <v>2000</v>
      </c>
    </row>
    <row r="36" spans="1:3" ht="18" customHeight="1">
      <c r="A36" s="207" t="s">
        <v>531</v>
      </c>
      <c r="B36" s="188">
        <v>2694</v>
      </c>
      <c r="C36" s="555">
        <v>2694</v>
      </c>
    </row>
    <row r="37" spans="1:3" ht="18" customHeight="1">
      <c r="A37" s="207" t="s">
        <v>532</v>
      </c>
      <c r="B37" s="188">
        <v>5550</v>
      </c>
      <c r="C37" s="555">
        <v>5882</v>
      </c>
    </row>
    <row r="38" spans="1:3" ht="18" customHeight="1">
      <c r="A38" s="209" t="s">
        <v>533</v>
      </c>
      <c r="B38" s="188">
        <v>1336</v>
      </c>
      <c r="C38" s="555">
        <v>1483</v>
      </c>
    </row>
    <row r="39" spans="1:3" ht="18" customHeight="1">
      <c r="A39" s="209" t="s">
        <v>534</v>
      </c>
      <c r="B39" s="193"/>
      <c r="C39" s="555">
        <v>1237</v>
      </c>
    </row>
    <row r="40" spans="1:3" ht="18" customHeight="1">
      <c r="A40" s="209" t="s">
        <v>535</v>
      </c>
      <c r="B40" s="193"/>
      <c r="C40" s="555">
        <v>1730</v>
      </c>
    </row>
    <row r="41" spans="1:3" ht="18" customHeight="1">
      <c r="A41" s="209" t="s">
        <v>536</v>
      </c>
      <c r="B41" s="193"/>
      <c r="C41" s="555">
        <v>300</v>
      </c>
    </row>
    <row r="42" spans="1:3" ht="18" customHeight="1">
      <c r="A42" s="209" t="s">
        <v>537</v>
      </c>
      <c r="B42" s="193"/>
      <c r="C42" s="555">
        <v>818</v>
      </c>
    </row>
    <row r="43" spans="1:3" ht="18" customHeight="1">
      <c r="A43" s="209" t="s">
        <v>538</v>
      </c>
      <c r="B43" s="193"/>
      <c r="C43" s="555">
        <v>100</v>
      </c>
    </row>
    <row r="44" spans="1:3" ht="18" customHeight="1">
      <c r="A44" s="209" t="s">
        <v>539</v>
      </c>
      <c r="B44" s="193"/>
      <c r="C44" s="555">
        <v>4999</v>
      </c>
    </row>
    <row r="45" spans="1:3" ht="18" customHeight="1">
      <c r="A45" s="209" t="s">
        <v>540</v>
      </c>
      <c r="B45" s="193"/>
      <c r="C45" s="555">
        <v>5305</v>
      </c>
    </row>
    <row r="46" spans="1:3" ht="18" customHeight="1">
      <c r="A46" s="209" t="s">
        <v>541</v>
      </c>
      <c r="B46" s="193"/>
      <c r="C46" s="555">
        <v>720</v>
      </c>
    </row>
    <row r="47" spans="1:3" ht="18" customHeight="1">
      <c r="A47" s="209" t="s">
        <v>542</v>
      </c>
      <c r="B47" s="193">
        <v>250</v>
      </c>
      <c r="C47" s="555">
        <v>75</v>
      </c>
    </row>
    <row r="48" spans="1:3" ht="18" customHeight="1">
      <c r="A48" s="209" t="s">
        <v>543</v>
      </c>
      <c r="B48" s="193">
        <v>400</v>
      </c>
      <c r="C48" s="555"/>
    </row>
    <row r="49" spans="1:3" ht="18" customHeight="1">
      <c r="A49" s="209" t="s">
        <v>544</v>
      </c>
      <c r="B49" s="193">
        <v>65</v>
      </c>
      <c r="C49" s="555"/>
    </row>
    <row r="50" spans="1:3" ht="18" customHeight="1">
      <c r="A50" s="209" t="s">
        <v>546</v>
      </c>
      <c r="B50" s="193"/>
      <c r="C50" s="555">
        <v>32752</v>
      </c>
    </row>
    <row r="51" spans="1:3" ht="18" customHeight="1">
      <c r="A51" s="209"/>
      <c r="B51" s="193"/>
      <c r="C51" s="555"/>
    </row>
    <row r="52" spans="1:3" ht="18" customHeight="1" thickBot="1">
      <c r="A52" s="399"/>
      <c r="B52" s="193"/>
      <c r="C52" s="555"/>
    </row>
    <row r="53" spans="1:3" ht="18" customHeight="1" thickBot="1">
      <c r="A53" s="341" t="s">
        <v>115</v>
      </c>
      <c r="B53" s="552">
        <f>SUM(B3:B52)</f>
        <v>161101</v>
      </c>
      <c r="C53" s="283">
        <f>SUM(C3:C52)</f>
        <v>179508</v>
      </c>
    </row>
    <row r="54" ht="19.5" customHeight="1"/>
    <row r="55" ht="21.75" customHeight="1" thickBot="1"/>
    <row r="56" spans="1:3" ht="21" customHeight="1">
      <c r="A56" s="575" t="s">
        <v>548</v>
      </c>
      <c r="B56" s="576"/>
      <c r="C56" s="577"/>
    </row>
    <row r="57" spans="1:3" ht="19.5" customHeight="1">
      <c r="A57" s="209" t="s">
        <v>549</v>
      </c>
      <c r="B57" s="193"/>
      <c r="C57" s="555">
        <v>100</v>
      </c>
    </row>
    <row r="58" spans="1:3" ht="21" customHeight="1">
      <c r="A58" s="209" t="s">
        <v>550</v>
      </c>
      <c r="B58" s="193"/>
      <c r="C58" s="555">
        <v>100</v>
      </c>
    </row>
    <row r="59" spans="1:3" ht="20.25" customHeight="1">
      <c r="A59" s="209" t="s">
        <v>551</v>
      </c>
      <c r="B59" s="193"/>
      <c r="C59" s="555">
        <v>20771</v>
      </c>
    </row>
    <row r="60" spans="1:3" ht="21" customHeight="1">
      <c r="A60" s="209" t="s">
        <v>552</v>
      </c>
      <c r="B60" s="193"/>
      <c r="C60" s="555">
        <v>1509</v>
      </c>
    </row>
    <row r="61" spans="1:3" ht="19.5" customHeight="1">
      <c r="A61" s="209" t="s">
        <v>553</v>
      </c>
      <c r="B61" s="193"/>
      <c r="C61" s="555">
        <v>791</v>
      </c>
    </row>
    <row r="62" spans="1:3" ht="22.5" customHeight="1" thickBot="1">
      <c r="A62" s="399"/>
      <c r="B62" s="193"/>
      <c r="C62" s="555"/>
    </row>
    <row r="63" spans="1:3" ht="18.75" customHeight="1" thickBot="1">
      <c r="A63" s="341" t="s">
        <v>115</v>
      </c>
      <c r="B63" s="552">
        <f>SUM(B56:B62)</f>
        <v>0</v>
      </c>
      <c r="C63" s="283">
        <f>SUM(C56:C62)</f>
        <v>23271</v>
      </c>
    </row>
  </sheetData>
  <sheetProtection/>
  <mergeCells count="2">
    <mergeCell ref="B1:C1"/>
    <mergeCell ref="A56:C56"/>
  </mergeCells>
  <printOptions horizontalCentered="1"/>
  <pageMargins left="0.3937007874015748" right="0.3937007874015748" top="1.3779527559055118" bottom="1.062992125984252" header="0.5905511811023623" footer="0.9055118110236221"/>
  <pageSetup horizontalDpi="300" verticalDpi="300" orientation="portrait" paperSize="9" r:id="rId1"/>
  <headerFooter alignWithMargins="0">
    <oddHeader>&amp;C&amp;"Times New Roman CE,Félkövér"&amp;14
Sióagárd Község Önkormányzatának kiadási előirányzatai
feladatonként
&amp;R&amp;"Times New Roman CE,Félkövér dőlt"8.számú melléklet&amp;"Times New Roman CE,Dőlt"&amp;12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zoomScale="87" zoomScaleNormal="87" zoomScalePageLayoutView="0" workbookViewId="0" topLeftCell="A1">
      <selection activeCell="I9" sqref="I9"/>
    </sheetView>
  </sheetViews>
  <sheetFormatPr defaultColWidth="9.00390625" defaultRowHeight="12.75"/>
  <cols>
    <col min="1" max="1" width="6.875" style="15" customWidth="1"/>
    <col min="2" max="2" width="37.625" style="10" customWidth="1"/>
    <col min="3" max="8" width="12.875" style="10" customWidth="1"/>
    <col min="9" max="9" width="13.875" style="10" customWidth="1"/>
    <col min="10" max="16384" width="9.375" style="10" customWidth="1"/>
  </cols>
  <sheetData>
    <row r="1" ht="14.25" thickBot="1">
      <c r="I1" s="130" t="s">
        <v>105</v>
      </c>
    </row>
    <row r="2" spans="1:9" s="12" customFormat="1" ht="26.25" customHeight="1">
      <c r="A2" s="583" t="s">
        <v>127</v>
      </c>
      <c r="B2" s="578" t="s">
        <v>200</v>
      </c>
      <c r="C2" s="585" t="s">
        <v>201</v>
      </c>
      <c r="D2" s="585" t="s">
        <v>554</v>
      </c>
      <c r="E2" s="580" t="s">
        <v>126</v>
      </c>
      <c r="F2" s="581"/>
      <c r="G2" s="581"/>
      <c r="H2" s="582"/>
      <c r="I2" s="578" t="s">
        <v>42</v>
      </c>
    </row>
    <row r="3" spans="1:9" s="13" customFormat="1" ht="32.25" customHeight="1" thickBot="1">
      <c r="A3" s="584"/>
      <c r="B3" s="579"/>
      <c r="C3" s="579"/>
      <c r="D3" s="586"/>
      <c r="E3" s="36" t="s">
        <v>337</v>
      </c>
      <c r="F3" s="16" t="s">
        <v>338</v>
      </c>
      <c r="G3" s="16" t="s">
        <v>411</v>
      </c>
      <c r="H3" s="17" t="s">
        <v>555</v>
      </c>
      <c r="I3" s="579"/>
    </row>
    <row r="4" spans="1:9" s="14" customFormat="1" ht="18" customHeight="1" thickBot="1">
      <c r="A4" s="114">
        <v>1</v>
      </c>
      <c r="B4" s="115">
        <v>2</v>
      </c>
      <c r="C4" s="116">
        <v>3</v>
      </c>
      <c r="D4" s="115">
        <v>4</v>
      </c>
      <c r="E4" s="114">
        <v>5</v>
      </c>
      <c r="F4" s="116">
        <v>6</v>
      </c>
      <c r="G4" s="116">
        <v>7</v>
      </c>
      <c r="H4" s="117">
        <v>8</v>
      </c>
      <c r="I4" s="118" t="s">
        <v>202</v>
      </c>
    </row>
    <row r="5" spans="1:9" ht="33.75" customHeight="1" thickBot="1">
      <c r="A5" s="35" t="s">
        <v>3</v>
      </c>
      <c r="B5" s="223" t="s">
        <v>128</v>
      </c>
      <c r="C5" s="210"/>
      <c r="D5" s="291">
        <f>SUM(D6:D7)</f>
        <v>0</v>
      </c>
      <c r="E5" s="292">
        <f>SUM(E6:E7)</f>
        <v>0</v>
      </c>
      <c r="F5" s="293">
        <f>SUM(F6:F7)</f>
        <v>0</v>
      </c>
      <c r="G5" s="293">
        <f>SUM(G6:G7)</f>
        <v>0</v>
      </c>
      <c r="H5" s="294">
        <f>SUM(H6:H7)</f>
        <v>0</v>
      </c>
      <c r="I5" s="295">
        <f>SUM(D5:H5)</f>
        <v>0</v>
      </c>
    </row>
    <row r="6" spans="1:9" ht="21" customHeight="1">
      <c r="A6" s="18" t="s">
        <v>4</v>
      </c>
      <c r="B6" s="224" t="s">
        <v>409</v>
      </c>
      <c r="C6" s="212"/>
      <c r="D6" s="211"/>
      <c r="E6" s="190"/>
      <c r="F6" s="187"/>
      <c r="G6" s="187"/>
      <c r="H6" s="189"/>
      <c r="I6" s="296">
        <f aca="true" t="shared" si="0" ref="I6:I17">SUM(D6:H6)</f>
        <v>0</v>
      </c>
    </row>
    <row r="7" spans="1:9" ht="21" customHeight="1" thickBot="1">
      <c r="A7" s="18" t="s">
        <v>6</v>
      </c>
      <c r="B7" s="224" t="s">
        <v>410</v>
      </c>
      <c r="C7" s="212"/>
      <c r="D7" s="211"/>
      <c r="E7" s="190"/>
      <c r="F7" s="187"/>
      <c r="G7" s="187"/>
      <c r="H7" s="189"/>
      <c r="I7" s="296">
        <f t="shared" si="0"/>
        <v>0</v>
      </c>
    </row>
    <row r="8" spans="1:9" ht="36" customHeight="1" thickBot="1">
      <c r="A8" s="35" t="s">
        <v>7</v>
      </c>
      <c r="B8" s="225" t="s">
        <v>130</v>
      </c>
      <c r="C8" s="210"/>
      <c r="D8" s="291">
        <f aca="true" t="shared" si="1" ref="D8:I8">SUM(D9:D12)</f>
        <v>10681</v>
      </c>
      <c r="E8" s="291">
        <f t="shared" si="1"/>
        <v>8572</v>
      </c>
      <c r="F8" s="291">
        <f t="shared" si="1"/>
        <v>8572</v>
      </c>
      <c r="G8" s="291">
        <f t="shared" si="1"/>
        <v>8572</v>
      </c>
      <c r="H8" s="291">
        <f t="shared" si="1"/>
        <v>91727</v>
      </c>
      <c r="I8" s="291">
        <f t="shared" si="1"/>
        <v>128124</v>
      </c>
    </row>
    <row r="9" spans="1:9" ht="21" customHeight="1">
      <c r="A9" s="18" t="s">
        <v>8</v>
      </c>
      <c r="B9" s="224" t="s">
        <v>373</v>
      </c>
      <c r="C9" s="212">
        <v>2006</v>
      </c>
      <c r="D9" s="211">
        <v>4464</v>
      </c>
      <c r="E9" s="190">
        <v>3572</v>
      </c>
      <c r="F9" s="187">
        <v>3572</v>
      </c>
      <c r="G9" s="187">
        <v>3572</v>
      </c>
      <c r="H9" s="189">
        <v>47320</v>
      </c>
      <c r="I9" s="296">
        <f>SUM(D9:H9)</f>
        <v>62500</v>
      </c>
    </row>
    <row r="10" spans="1:9" ht="21" customHeight="1">
      <c r="A10" s="18" t="s">
        <v>9</v>
      </c>
      <c r="B10" s="226" t="s">
        <v>339</v>
      </c>
      <c r="C10" s="212">
        <v>2006</v>
      </c>
      <c r="D10" s="211">
        <v>6217</v>
      </c>
      <c r="E10" s="190">
        <v>2000</v>
      </c>
      <c r="F10" s="187">
        <v>2000</v>
      </c>
      <c r="G10" s="187">
        <v>2000</v>
      </c>
      <c r="H10" s="189">
        <v>26000</v>
      </c>
      <c r="I10" s="296">
        <f>SUM(D10:H10)</f>
        <v>38217</v>
      </c>
    </row>
    <row r="11" spans="1:9" ht="21" customHeight="1">
      <c r="A11" s="18" t="s">
        <v>10</v>
      </c>
      <c r="B11" s="224" t="s">
        <v>556</v>
      </c>
      <c r="C11" s="212">
        <v>2010</v>
      </c>
      <c r="D11" s="211"/>
      <c r="E11" s="190">
        <v>2000</v>
      </c>
      <c r="F11" s="187">
        <v>2000</v>
      </c>
      <c r="G11" s="187">
        <v>2000</v>
      </c>
      <c r="H11" s="189">
        <v>12407</v>
      </c>
      <c r="I11" s="296">
        <f>SUM(D11:H11)</f>
        <v>18407</v>
      </c>
    </row>
    <row r="12" spans="1:9" ht="18" customHeight="1" thickBot="1">
      <c r="A12" s="18" t="s">
        <v>11</v>
      </c>
      <c r="B12" s="224" t="s">
        <v>557</v>
      </c>
      <c r="C12" s="212">
        <v>2010</v>
      </c>
      <c r="D12" s="211"/>
      <c r="E12" s="190">
        <v>1000</v>
      </c>
      <c r="F12" s="187">
        <v>1000</v>
      </c>
      <c r="G12" s="187">
        <v>1000</v>
      </c>
      <c r="H12" s="189">
        <v>6000</v>
      </c>
      <c r="I12" s="296">
        <f>SUM(D12:H12)</f>
        <v>9000</v>
      </c>
    </row>
    <row r="13" spans="1:9" ht="21" customHeight="1" thickBot="1">
      <c r="A13" s="35" t="s">
        <v>12</v>
      </c>
      <c r="B13" s="225" t="s">
        <v>131</v>
      </c>
      <c r="C13" s="210"/>
      <c r="D13" s="291">
        <f>SUM(D14:D14)</f>
        <v>0</v>
      </c>
      <c r="E13" s="292">
        <f>SUM(E14:E14)</f>
        <v>0</v>
      </c>
      <c r="F13" s="293">
        <f>SUM(F14:F14)</f>
        <v>0</v>
      </c>
      <c r="G13" s="293">
        <f>SUM(G14:G14)</f>
        <v>0</v>
      </c>
      <c r="H13" s="294">
        <f>SUM(H14:H14)</f>
        <v>0</v>
      </c>
      <c r="I13" s="295">
        <f t="shared" si="0"/>
        <v>0</v>
      </c>
    </row>
    <row r="14" spans="1:9" ht="21" customHeight="1" thickBot="1">
      <c r="A14" s="18" t="s">
        <v>13</v>
      </c>
      <c r="B14" s="224" t="s">
        <v>129</v>
      </c>
      <c r="C14" s="212"/>
      <c r="D14" s="211"/>
      <c r="E14" s="190"/>
      <c r="F14" s="187"/>
      <c r="G14" s="187"/>
      <c r="H14" s="189"/>
      <c r="I14" s="296">
        <f t="shared" si="0"/>
        <v>0</v>
      </c>
    </row>
    <row r="15" spans="1:9" ht="21" customHeight="1" thickBot="1">
      <c r="A15" s="35" t="s">
        <v>14</v>
      </c>
      <c r="B15" s="225" t="s">
        <v>132</v>
      </c>
      <c r="C15" s="210"/>
      <c r="D15" s="291">
        <f>SUM(D16:D16)</f>
        <v>0</v>
      </c>
      <c r="E15" s="292">
        <f>SUM(E16:E16)</f>
        <v>0</v>
      </c>
      <c r="F15" s="293">
        <f>SUM(F16:F16)</f>
        <v>0</v>
      </c>
      <c r="G15" s="293">
        <f>SUM(G16:G16)</f>
        <v>0</v>
      </c>
      <c r="H15" s="294">
        <f>SUM(H16:H16)</f>
        <v>0</v>
      </c>
      <c r="I15" s="295">
        <f t="shared" si="0"/>
        <v>0</v>
      </c>
    </row>
    <row r="16" spans="1:9" ht="21" customHeight="1" thickBot="1">
      <c r="A16" s="18" t="s">
        <v>15</v>
      </c>
      <c r="B16" s="224"/>
      <c r="C16" s="212"/>
      <c r="D16" s="211"/>
      <c r="E16" s="190"/>
      <c r="F16" s="187"/>
      <c r="G16" s="187"/>
      <c r="H16" s="189"/>
      <c r="I16" s="296">
        <f t="shared" si="0"/>
        <v>0</v>
      </c>
    </row>
    <row r="17" spans="1:9" ht="21" customHeight="1" thickBot="1">
      <c r="A17" s="35" t="s">
        <v>16</v>
      </c>
      <c r="B17" s="223" t="s">
        <v>133</v>
      </c>
      <c r="C17" s="213"/>
      <c r="D17" s="291">
        <f>D5+D8+D13+D15</f>
        <v>10681</v>
      </c>
      <c r="E17" s="292">
        <f>E5+E8+E13+E15</f>
        <v>8572</v>
      </c>
      <c r="F17" s="293">
        <f>F5+F8+F13+F15</f>
        <v>8572</v>
      </c>
      <c r="G17" s="293">
        <f>G5+G8+G13+G15</f>
        <v>8572</v>
      </c>
      <c r="H17" s="294">
        <f>H5+H8+H13+H15</f>
        <v>91727</v>
      </c>
      <c r="I17" s="295">
        <f t="shared" si="0"/>
        <v>128124</v>
      </c>
    </row>
  </sheetData>
  <sheetProtection/>
  <mergeCells count="6">
    <mergeCell ref="I2:I3"/>
    <mergeCell ref="E2:H2"/>
    <mergeCell ref="A2:A3"/>
    <mergeCell ref="B2:B3"/>
    <mergeCell ref="C2:C3"/>
    <mergeCell ref="D2:D3"/>
  </mergeCells>
  <printOptions horizontalCentered="1"/>
  <pageMargins left="0.82" right="0.62" top="1.38" bottom="0.984251968503937" header="0.87" footer="0.5118110236220472"/>
  <pageSetup horizontalDpi="300" verticalDpi="300" orientation="landscape" paperSize="9" r:id="rId1"/>
  <headerFooter alignWithMargins="0">
    <oddHeader>&amp;C&amp;"Times New Roman CE,Félkövér"&amp;14Többéves kihatással járó döntésekből származó kötelezettségek
célok szerint, évenkénti bontásban&amp;R&amp;"Times New Roman CE,Félkövér dőlt"&amp;12 9.számú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9">
      <selection activeCell="D30" sqref="D30"/>
    </sheetView>
  </sheetViews>
  <sheetFormatPr defaultColWidth="9.00390625" defaultRowHeight="12.75"/>
  <cols>
    <col min="1" max="1" width="43.625" style="0" customWidth="1"/>
    <col min="2" max="4" width="16.875" style="0" customWidth="1"/>
  </cols>
  <sheetData>
    <row r="1" spans="1:4" s="31" customFormat="1" ht="21.75" customHeight="1" thickBot="1">
      <c r="A1" s="30"/>
      <c r="D1" s="57" t="s">
        <v>105</v>
      </c>
    </row>
    <row r="2" spans="1:4" s="4" customFormat="1" ht="15" thickBot="1">
      <c r="A2" s="37" t="s">
        <v>106</v>
      </c>
      <c r="B2" s="9" t="s">
        <v>353</v>
      </c>
      <c r="C2" s="9" t="s">
        <v>354</v>
      </c>
      <c r="D2" s="38" t="s">
        <v>558</v>
      </c>
    </row>
    <row r="3" spans="1:4" s="6" customFormat="1" ht="15" thickBot="1">
      <c r="A3" s="240" t="s">
        <v>141</v>
      </c>
      <c r="B3" s="241"/>
      <c r="C3" s="241"/>
      <c r="D3" s="242"/>
    </row>
    <row r="4" spans="1:4" s="1" customFormat="1" ht="43.5" customHeight="1">
      <c r="A4" s="243" t="s">
        <v>142</v>
      </c>
      <c r="B4" s="184">
        <v>26460</v>
      </c>
      <c r="C4" s="184">
        <v>27520</v>
      </c>
      <c r="D4" s="186">
        <v>28620</v>
      </c>
    </row>
    <row r="5" spans="1:4" s="1" customFormat="1" ht="12.75">
      <c r="A5" s="244" t="s">
        <v>143</v>
      </c>
      <c r="B5" s="187">
        <v>12500</v>
      </c>
      <c r="C5" s="187">
        <v>13385</v>
      </c>
      <c r="D5" s="189">
        <v>13925</v>
      </c>
    </row>
    <row r="6" spans="1:4" s="1" customFormat="1" ht="24">
      <c r="A6" s="244" t="s">
        <v>144</v>
      </c>
      <c r="B6" s="187">
        <v>74278</v>
      </c>
      <c r="C6" s="187">
        <v>77900</v>
      </c>
      <c r="D6" s="189">
        <v>81100</v>
      </c>
    </row>
    <row r="7" spans="1:4" s="1" customFormat="1" ht="15.75" customHeight="1">
      <c r="A7" s="244" t="s">
        <v>355</v>
      </c>
      <c r="B7" s="187">
        <v>21851</v>
      </c>
      <c r="C7" s="187">
        <v>22900</v>
      </c>
      <c r="D7" s="189">
        <v>23800</v>
      </c>
    </row>
    <row r="8" spans="1:4" s="1" customFormat="1" ht="24">
      <c r="A8" s="244" t="s">
        <v>145</v>
      </c>
      <c r="B8" s="187">
        <v>2718</v>
      </c>
      <c r="C8" s="187"/>
      <c r="D8" s="189"/>
    </row>
    <row r="9" spans="1:4" s="1" customFormat="1" ht="12.75">
      <c r="A9" s="244" t="s">
        <v>274</v>
      </c>
      <c r="B9" s="187"/>
      <c r="C9" s="187"/>
      <c r="D9" s="189"/>
    </row>
    <row r="10" spans="1:4" s="1" customFormat="1" ht="12.75">
      <c r="A10" s="244" t="s">
        <v>275</v>
      </c>
      <c r="B10" s="187"/>
      <c r="C10" s="187"/>
      <c r="D10" s="189"/>
    </row>
    <row r="11" spans="1:4" s="1" customFormat="1" ht="24.75" thickBot="1">
      <c r="A11" s="245" t="s">
        <v>146</v>
      </c>
      <c r="B11" s="238"/>
      <c r="C11" s="238"/>
      <c r="D11" s="239"/>
    </row>
    <row r="12" spans="1:4" s="7" customFormat="1" ht="15.75" thickBot="1">
      <c r="A12" s="297" t="s">
        <v>147</v>
      </c>
      <c r="B12" s="298">
        <f>SUM(B4:B11)</f>
        <v>137807</v>
      </c>
      <c r="C12" s="298">
        <f>SUM(C4:C11)</f>
        <v>141705</v>
      </c>
      <c r="D12" s="299">
        <f>SUM(D4:D11)</f>
        <v>147445</v>
      </c>
    </row>
    <row r="13" spans="1:4" s="1" customFormat="1" ht="12.75">
      <c r="A13" s="246" t="s">
        <v>148</v>
      </c>
      <c r="B13" s="255">
        <v>26802</v>
      </c>
      <c r="C13" s="255">
        <v>27100</v>
      </c>
      <c r="D13" s="101">
        <v>28100</v>
      </c>
    </row>
    <row r="14" spans="1:4" s="1" customFormat="1" ht="12.75">
      <c r="A14" s="247" t="s">
        <v>37</v>
      </c>
      <c r="B14" s="256">
        <v>6177</v>
      </c>
      <c r="C14" s="256">
        <v>6400</v>
      </c>
      <c r="D14" s="96">
        <v>6700</v>
      </c>
    </row>
    <row r="15" spans="1:4" s="1" customFormat="1" ht="36">
      <c r="A15" s="247" t="s">
        <v>149</v>
      </c>
      <c r="B15" s="256">
        <v>44216</v>
      </c>
      <c r="C15" s="256">
        <v>46427</v>
      </c>
      <c r="D15" s="96">
        <v>48200</v>
      </c>
    </row>
    <row r="16" spans="1:4" s="1" customFormat="1" ht="12.75">
      <c r="A16" s="247" t="s">
        <v>150</v>
      </c>
      <c r="B16" s="256">
        <v>19396</v>
      </c>
      <c r="C16" s="256">
        <v>14100</v>
      </c>
      <c r="D16" s="96">
        <v>14700</v>
      </c>
    </row>
    <row r="17" spans="1:4" s="1" customFormat="1" ht="15.75" customHeight="1">
      <c r="A17" s="247" t="s">
        <v>86</v>
      </c>
      <c r="B17" s="256">
        <v>4955</v>
      </c>
      <c r="C17" s="256">
        <v>5200</v>
      </c>
      <c r="D17" s="96">
        <v>5450</v>
      </c>
    </row>
    <row r="18" spans="1:4" s="1" customFormat="1" ht="15.75" customHeight="1">
      <c r="A18" s="247" t="s">
        <v>276</v>
      </c>
      <c r="B18" s="256">
        <v>2694</v>
      </c>
      <c r="C18" s="256"/>
      <c r="D18" s="96"/>
    </row>
    <row r="19" spans="1:4" s="1" customFormat="1" ht="12.75">
      <c r="A19" s="247" t="s">
        <v>277</v>
      </c>
      <c r="B19" s="256"/>
      <c r="C19" s="256"/>
      <c r="D19" s="96"/>
    </row>
    <row r="20" spans="1:4" s="1" customFormat="1" ht="14.25" customHeight="1">
      <c r="A20" s="247" t="s">
        <v>40</v>
      </c>
      <c r="B20" s="256"/>
      <c r="C20" s="256"/>
      <c r="D20" s="96"/>
    </row>
    <row r="21" spans="1:4" s="1" customFormat="1" ht="14.25" customHeight="1">
      <c r="A21" s="423" t="s">
        <v>356</v>
      </c>
      <c r="B21" s="424">
        <v>32752</v>
      </c>
      <c r="C21" s="424">
        <v>34390</v>
      </c>
      <c r="D21" s="153">
        <v>35700</v>
      </c>
    </row>
    <row r="22" spans="1:4" s="1" customFormat="1" ht="15.75" customHeight="1" thickBot="1">
      <c r="A22" s="248" t="s">
        <v>41</v>
      </c>
      <c r="B22" s="257">
        <v>200</v>
      </c>
      <c r="C22" s="257">
        <v>8088</v>
      </c>
      <c r="D22" s="258">
        <v>8595</v>
      </c>
    </row>
    <row r="23" spans="1:4" s="5" customFormat="1" ht="20.25" customHeight="1" thickBot="1">
      <c r="A23" s="300" t="s">
        <v>151</v>
      </c>
      <c r="B23" s="301">
        <f>SUM(B13:B22)</f>
        <v>137192</v>
      </c>
      <c r="C23" s="301">
        <f>SUM(C13:C22)</f>
        <v>141705</v>
      </c>
      <c r="D23" s="302">
        <f>SUM(D13:D22)</f>
        <v>147445</v>
      </c>
    </row>
    <row r="24" spans="1:4" ht="28.5" customHeight="1" thickBot="1">
      <c r="A24" s="119"/>
      <c r="B24" s="119"/>
      <c r="C24" s="119"/>
      <c r="D24" s="134" t="s">
        <v>105</v>
      </c>
    </row>
    <row r="25" spans="1:4" s="4" customFormat="1" ht="15" thickBot="1">
      <c r="A25" s="249" t="s">
        <v>106</v>
      </c>
      <c r="B25" s="9" t="s">
        <v>353</v>
      </c>
      <c r="C25" s="9" t="s">
        <v>354</v>
      </c>
      <c r="D25" s="38" t="s">
        <v>558</v>
      </c>
    </row>
    <row r="26" spans="1:4" s="6" customFormat="1" ht="15" thickBot="1">
      <c r="A26" s="250" t="s">
        <v>152</v>
      </c>
      <c r="B26" s="251"/>
      <c r="C26" s="251"/>
      <c r="D26" s="252"/>
    </row>
    <row r="27" spans="1:4" s="1" customFormat="1" ht="24">
      <c r="A27" s="253" t="s">
        <v>153</v>
      </c>
      <c r="B27" s="254">
        <v>6604</v>
      </c>
      <c r="C27" s="254">
        <v>6900</v>
      </c>
      <c r="D27" s="83">
        <v>7280</v>
      </c>
    </row>
    <row r="28" spans="1:4" s="1" customFormat="1" ht="12.75">
      <c r="A28" s="246" t="s">
        <v>154</v>
      </c>
      <c r="B28" s="255">
        <v>1554</v>
      </c>
      <c r="C28" s="255">
        <v>1630</v>
      </c>
      <c r="D28" s="101">
        <v>1710</v>
      </c>
    </row>
    <row r="29" spans="1:4" s="1" customFormat="1" ht="15" customHeight="1">
      <c r="A29" s="247" t="s">
        <v>155</v>
      </c>
      <c r="B29" s="256">
        <v>15136</v>
      </c>
      <c r="C29" s="256">
        <v>9000</v>
      </c>
      <c r="D29" s="96">
        <v>9200</v>
      </c>
    </row>
    <row r="30" spans="1:4" s="1" customFormat="1" ht="15" customHeight="1">
      <c r="A30" s="247" t="s">
        <v>156</v>
      </c>
      <c r="B30" s="256"/>
      <c r="C30" s="256"/>
      <c r="D30" s="96"/>
    </row>
    <row r="31" spans="1:4" s="1" customFormat="1" ht="24">
      <c r="A31" s="247" t="s">
        <v>157</v>
      </c>
      <c r="B31" s="256"/>
      <c r="C31" s="256"/>
      <c r="D31" s="96"/>
    </row>
    <row r="32" spans="1:4" s="1" customFormat="1" ht="24">
      <c r="A32" s="247" t="s">
        <v>158</v>
      </c>
      <c r="B32" s="256"/>
      <c r="C32" s="256"/>
      <c r="D32" s="96"/>
    </row>
    <row r="33" spans="1:4" s="1" customFormat="1" ht="12.75">
      <c r="A33" s="247" t="s">
        <v>278</v>
      </c>
      <c r="B33" s="256">
        <v>18407</v>
      </c>
      <c r="C33" s="256"/>
      <c r="D33" s="96"/>
    </row>
    <row r="34" spans="1:4" s="1" customFormat="1" ht="12.75">
      <c r="A34" s="247" t="s">
        <v>279</v>
      </c>
      <c r="B34" s="256"/>
      <c r="C34" s="256"/>
      <c r="D34" s="96"/>
    </row>
    <row r="35" spans="1:4" s="1" customFormat="1" ht="24.75" thickBot="1">
      <c r="A35" s="248" t="s">
        <v>159</v>
      </c>
      <c r="B35" s="257"/>
      <c r="C35" s="257"/>
      <c r="D35" s="258"/>
    </row>
    <row r="36" spans="1:4" s="1" customFormat="1" ht="21" customHeight="1" thickBot="1">
      <c r="A36" s="297" t="s">
        <v>160</v>
      </c>
      <c r="B36" s="298">
        <f>SUM(B27:B35)</f>
        <v>41701</v>
      </c>
      <c r="C36" s="298">
        <f>SUM(C27:C35)</f>
        <v>17530</v>
      </c>
      <c r="D36" s="299">
        <f>SUM(D27:D35)</f>
        <v>18190</v>
      </c>
    </row>
    <row r="37" spans="1:4" s="1" customFormat="1" ht="15" customHeight="1">
      <c r="A37" s="246" t="s">
        <v>161</v>
      </c>
      <c r="B37" s="255">
        <v>5225</v>
      </c>
      <c r="C37" s="255">
        <v>4200</v>
      </c>
      <c r="D37" s="101">
        <v>4700</v>
      </c>
    </row>
    <row r="38" spans="1:4" s="1" customFormat="1" ht="15" customHeight="1">
      <c r="A38" s="247" t="s">
        <v>162</v>
      </c>
      <c r="B38" s="256">
        <v>8448</v>
      </c>
      <c r="C38" s="256">
        <v>4758</v>
      </c>
      <c r="D38" s="96">
        <v>4918</v>
      </c>
    </row>
    <row r="39" spans="1:4" s="1" customFormat="1" ht="24">
      <c r="A39" s="247" t="s">
        <v>219</v>
      </c>
      <c r="B39" s="256"/>
      <c r="C39" s="256"/>
      <c r="D39" s="96"/>
    </row>
    <row r="40" spans="1:4" s="1" customFormat="1" ht="15" customHeight="1">
      <c r="A40" s="247" t="s">
        <v>357</v>
      </c>
      <c r="B40" s="256"/>
      <c r="C40" s="256"/>
      <c r="D40" s="96"/>
    </row>
    <row r="41" spans="1:4" s="1" customFormat="1" ht="15" customHeight="1">
      <c r="A41" s="247" t="s">
        <v>280</v>
      </c>
      <c r="B41" s="256"/>
      <c r="C41" s="256"/>
      <c r="D41" s="96"/>
    </row>
    <row r="42" spans="1:4" s="1" customFormat="1" ht="15" customHeight="1">
      <c r="A42" s="247" t="s">
        <v>281</v>
      </c>
      <c r="B42" s="256">
        <v>3572</v>
      </c>
      <c r="C42" s="256">
        <v>5572</v>
      </c>
      <c r="D42" s="96">
        <v>5572</v>
      </c>
    </row>
    <row r="43" spans="1:4" s="1" customFormat="1" ht="12.75">
      <c r="A43" s="247" t="s">
        <v>282</v>
      </c>
      <c r="B43" s="256">
        <v>2000</v>
      </c>
      <c r="C43" s="256">
        <v>3000</v>
      </c>
      <c r="D43" s="96">
        <v>3000</v>
      </c>
    </row>
    <row r="44" spans="1:4" s="1" customFormat="1" ht="12.75">
      <c r="A44" s="423" t="s">
        <v>283</v>
      </c>
      <c r="B44" s="424"/>
      <c r="C44" s="424"/>
      <c r="D44" s="153"/>
    </row>
    <row r="45" spans="1:4" s="1" customFormat="1" ht="15" customHeight="1" thickBot="1">
      <c r="A45" s="248" t="s">
        <v>41</v>
      </c>
      <c r="B45" s="257">
        <v>23071</v>
      </c>
      <c r="C45" s="257"/>
      <c r="D45" s="258"/>
    </row>
    <row r="46" spans="1:4" s="6" customFormat="1" ht="15" customHeight="1" thickBot="1">
      <c r="A46" s="297" t="s">
        <v>163</v>
      </c>
      <c r="B46" s="298">
        <f>SUM(B37:B45)</f>
        <v>42316</v>
      </c>
      <c r="C46" s="298">
        <f>SUM(C37:C45)</f>
        <v>17530</v>
      </c>
      <c r="D46" s="299">
        <f>SUM(D37:D45)</f>
        <v>18190</v>
      </c>
    </row>
    <row r="47" spans="1:4" s="8" customFormat="1" ht="15" customHeight="1" thickBot="1">
      <c r="A47" s="297" t="s">
        <v>164</v>
      </c>
      <c r="B47" s="298">
        <f>B12+B36</f>
        <v>179508</v>
      </c>
      <c r="C47" s="298">
        <f>C12+C36</f>
        <v>159235</v>
      </c>
      <c r="D47" s="299">
        <f>D12+D36</f>
        <v>165635</v>
      </c>
    </row>
    <row r="48" spans="1:4" s="8" customFormat="1" ht="15" customHeight="1" thickBot="1">
      <c r="A48" s="300" t="s">
        <v>165</v>
      </c>
      <c r="B48" s="301">
        <f>B23+B46</f>
        <v>179508</v>
      </c>
      <c r="C48" s="301">
        <f>C23+C46</f>
        <v>159235</v>
      </c>
      <c r="D48" s="302">
        <f>D23+D46</f>
        <v>165635</v>
      </c>
    </row>
  </sheetData>
  <sheetProtection/>
  <printOptions horizontalCentered="1"/>
  <pageMargins left="0.7874015748031497" right="0.5905511811023623" top="2.0866141732283467" bottom="0.984251968503937" header="0.7874015748031497" footer="0.9055118110236221"/>
  <pageSetup horizontalDpi="300" verticalDpi="300" orientation="portrait" paperSize="9" r:id="rId1"/>
  <headerFooter alignWithMargins="0">
    <oddHeader>&amp;C&amp;"Times New Roman CE,Félkövér"&amp;12
A működési és fejlesztési célú bevételek és kiadások 
2010/2011/2012. évi alakulását bemutató mérleg&amp;"Times New Roman CE,Normál"&amp;10
&amp;R&amp;"Times New Roman CE,Félkövér dőlt"&amp;12 10. sz. melléklet</oddHeader>
  </headerFooter>
  <rowBreaks count="1" manualBreakCount="1">
    <brk id="2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4:C12"/>
  <sheetViews>
    <sheetView zoomScalePageLayoutView="0" workbookViewId="0" topLeftCell="A1">
      <selection activeCell="A18" sqref="A17:A18"/>
    </sheetView>
  </sheetViews>
  <sheetFormatPr defaultColWidth="9.00390625" defaultRowHeight="12.75"/>
  <cols>
    <col min="1" max="1" width="47.50390625" style="22" bestFit="1" customWidth="1"/>
    <col min="2" max="2" width="20.625" style="1" customWidth="1"/>
    <col min="3" max="3" width="24.50390625" style="1" customWidth="1"/>
    <col min="4" max="4" width="19.00390625" style="1" customWidth="1"/>
    <col min="5" max="16384" width="9.375" style="1" customWidth="1"/>
  </cols>
  <sheetData>
    <row r="4" spans="1:3" s="10" customFormat="1" ht="24" customHeight="1" thickBot="1">
      <c r="A4" s="21"/>
      <c r="B4" s="574" t="s">
        <v>105</v>
      </c>
      <c r="C4" s="574"/>
    </row>
    <row r="5" spans="1:3" s="23" customFormat="1" ht="22.5" customHeight="1" thickBot="1">
      <c r="A5" s="37" t="s">
        <v>559</v>
      </c>
      <c r="B5" s="551" t="s">
        <v>501</v>
      </c>
      <c r="C5" s="553" t="s">
        <v>502</v>
      </c>
    </row>
    <row r="6" spans="1:3" ht="34.5" customHeight="1">
      <c r="A6" s="206" t="s">
        <v>560</v>
      </c>
      <c r="B6" s="185">
        <v>6415</v>
      </c>
      <c r="C6" s="554">
        <v>2986</v>
      </c>
    </row>
    <row r="7" spans="1:3" ht="30" customHeight="1">
      <c r="A7" s="207"/>
      <c r="B7" s="188"/>
      <c r="C7" s="555"/>
    </row>
    <row r="8" spans="1:3" ht="26.25" customHeight="1">
      <c r="A8" s="208"/>
      <c r="B8" s="188"/>
      <c r="C8" s="555"/>
    </row>
    <row r="9" spans="1:3" ht="26.25" customHeight="1">
      <c r="A9" s="208"/>
      <c r="B9" s="188"/>
      <c r="C9" s="555"/>
    </row>
    <row r="10" spans="1:3" ht="31.5" customHeight="1">
      <c r="A10" s="208"/>
      <c r="B10" s="188"/>
      <c r="C10" s="555"/>
    </row>
    <row r="11" spans="1:3" ht="18" customHeight="1" thickBot="1">
      <c r="A11" s="207"/>
      <c r="B11" s="188"/>
      <c r="C11" s="555"/>
    </row>
    <row r="12" spans="1:3" ht="25.5" customHeight="1" thickBot="1">
      <c r="A12" s="341" t="s">
        <v>115</v>
      </c>
      <c r="B12" s="552">
        <f>SUM(B6:B11)</f>
        <v>6415</v>
      </c>
      <c r="C12" s="283">
        <f>SUM(C6:C11)</f>
        <v>2986</v>
      </c>
    </row>
    <row r="13" ht="19.5" customHeight="1"/>
    <row r="14" ht="21.75" customHeight="1"/>
  </sheetData>
  <sheetProtection/>
  <mergeCells count="1">
    <mergeCell ref="B4:C4"/>
  </mergeCells>
  <printOptions horizontalCentered="1"/>
  <pageMargins left="0.3937007874015748" right="0.3937007874015748" top="1.3779527559055118" bottom="1.062992125984252" header="1.1811023622047245" footer="0.9055118110236221"/>
  <pageSetup horizontalDpi="300" verticalDpi="300" orientation="portrait" paperSize="9" r:id="rId1"/>
  <headerFooter alignWithMargins="0">
    <oddHeader>&amp;C&amp;"Times New Roman CE,Félkövér"&amp;14
Sióagárd Község Önkormányzatának EU-s eszközök támogatásával megvalósuló projektjei
&amp;R&amp;"Times New Roman CE,Félkövér dőlt"&amp;11 11.számú melléklet&amp;"Times New Roman CE,Dőlt"&amp;12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zoomScale="90" zoomScaleNormal="90" zoomScalePageLayoutView="0" workbookViewId="0" topLeftCell="A1">
      <selection activeCell="H13" sqref="H13"/>
    </sheetView>
  </sheetViews>
  <sheetFormatPr defaultColWidth="9.00390625" defaultRowHeight="12.75"/>
  <cols>
    <col min="1" max="1" width="6.875" style="15" customWidth="1"/>
    <col min="2" max="2" width="43.50390625" style="10" customWidth="1"/>
    <col min="3" max="4" width="12.875" style="10" customWidth="1"/>
    <col min="5" max="5" width="14.625" style="10" customWidth="1"/>
    <col min="6" max="6" width="13.50390625" style="10" customWidth="1"/>
    <col min="7" max="7" width="13.875" style="10" customWidth="1"/>
    <col min="8" max="8" width="15.375" style="10" customWidth="1"/>
    <col min="9" max="16384" width="9.375" style="10" customWidth="1"/>
  </cols>
  <sheetData>
    <row r="1" ht="14.25" thickBot="1">
      <c r="H1" s="130" t="s">
        <v>105</v>
      </c>
    </row>
    <row r="2" spans="1:8" s="12" customFormat="1" ht="26.25" customHeight="1">
      <c r="A2" s="587" t="s">
        <v>127</v>
      </c>
      <c r="B2" s="589" t="s">
        <v>135</v>
      </c>
      <c r="C2" s="587" t="s">
        <v>204</v>
      </c>
      <c r="D2" s="587" t="s">
        <v>203</v>
      </c>
      <c r="E2" s="400" t="s">
        <v>134</v>
      </c>
      <c r="F2" s="227"/>
      <c r="G2" s="227"/>
      <c r="H2" s="228"/>
    </row>
    <row r="3" spans="1:8" s="13" customFormat="1" ht="32.25" customHeight="1" thickBot="1">
      <c r="A3" s="588"/>
      <c r="B3" s="590"/>
      <c r="C3" s="590"/>
      <c r="D3" s="588"/>
      <c r="E3" s="229" t="s">
        <v>337</v>
      </c>
      <c r="F3" s="230" t="s">
        <v>338</v>
      </c>
      <c r="G3" s="230" t="s">
        <v>411</v>
      </c>
      <c r="H3" s="231" t="s">
        <v>412</v>
      </c>
    </row>
    <row r="4" spans="1:8" s="14" customFormat="1" ht="18" customHeight="1" thickBot="1">
      <c r="A4" s="214">
        <v>1</v>
      </c>
      <c r="B4" s="215">
        <v>2</v>
      </c>
      <c r="C4" s="215">
        <v>3</v>
      </c>
      <c r="D4" s="216">
        <v>4</v>
      </c>
      <c r="E4" s="214">
        <v>5</v>
      </c>
      <c r="F4" s="216">
        <v>6</v>
      </c>
      <c r="G4" s="216">
        <v>7</v>
      </c>
      <c r="H4" s="217">
        <v>8</v>
      </c>
    </row>
    <row r="5" spans="1:8" ht="18" customHeight="1" thickBot="1">
      <c r="A5" s="218" t="s">
        <v>3</v>
      </c>
      <c r="B5" s="223" t="s">
        <v>136</v>
      </c>
      <c r="C5" s="219"/>
      <c r="D5" s="220"/>
      <c r="E5" s="422">
        <f>SUM(E6:E9)</f>
        <v>0</v>
      </c>
      <c r="F5" s="282">
        <f>SUM(F6:F9)</f>
        <v>0</v>
      </c>
      <c r="G5" s="282">
        <f>SUM(G6:G9)</f>
        <v>0</v>
      </c>
      <c r="H5" s="283">
        <f>SUM(H6:H9)</f>
        <v>0</v>
      </c>
    </row>
    <row r="6" spans="1:8" ht="18" customHeight="1">
      <c r="A6" s="221" t="s">
        <v>4</v>
      </c>
      <c r="B6" s="224"/>
      <c r="C6" s="222"/>
      <c r="D6" s="212"/>
      <c r="E6" s="190"/>
      <c r="F6" s="187"/>
      <c r="G6" s="187"/>
      <c r="H6" s="189"/>
    </row>
    <row r="7" spans="1:8" ht="18" customHeight="1">
      <c r="A7" s="221" t="s">
        <v>6</v>
      </c>
      <c r="B7" s="224" t="s">
        <v>129</v>
      </c>
      <c r="C7" s="222"/>
      <c r="D7" s="212"/>
      <c r="E7" s="190"/>
      <c r="F7" s="187"/>
      <c r="G7" s="187"/>
      <c r="H7" s="189"/>
    </row>
    <row r="8" spans="1:8" ht="18" customHeight="1">
      <c r="A8" s="221" t="s">
        <v>7</v>
      </c>
      <c r="B8" s="224" t="s">
        <v>129</v>
      </c>
      <c r="C8" s="222"/>
      <c r="D8" s="212"/>
      <c r="E8" s="190"/>
      <c r="F8" s="187"/>
      <c r="G8" s="187"/>
      <c r="H8" s="189"/>
    </row>
    <row r="9" spans="1:8" ht="18" customHeight="1" thickBot="1">
      <c r="A9" s="221" t="s">
        <v>8</v>
      </c>
      <c r="B9" s="224" t="s">
        <v>129</v>
      </c>
      <c r="C9" s="222"/>
      <c r="D9" s="212"/>
      <c r="E9" s="190"/>
      <c r="F9" s="187"/>
      <c r="G9" s="187"/>
      <c r="H9" s="189"/>
    </row>
    <row r="10" spans="1:8" ht="18" customHeight="1" thickBot="1">
      <c r="A10" s="218" t="s">
        <v>9</v>
      </c>
      <c r="B10" s="223" t="s">
        <v>137</v>
      </c>
      <c r="C10" s="219"/>
      <c r="D10" s="220"/>
      <c r="E10" s="422">
        <f>SUM(E11:E14)</f>
        <v>76443</v>
      </c>
      <c r="F10" s="334">
        <f>SUM(F11:F14)</f>
        <v>70871</v>
      </c>
      <c r="G10" s="334">
        <f>SUM(G11:G14)</f>
        <v>65299</v>
      </c>
      <c r="H10" s="289">
        <f>SUM(H11:H14)</f>
        <v>59727</v>
      </c>
    </row>
    <row r="11" spans="1:8" ht="18" customHeight="1">
      <c r="A11" s="221" t="s">
        <v>10</v>
      </c>
      <c r="B11" s="224" t="s">
        <v>374</v>
      </c>
      <c r="C11" s="222">
        <v>2006</v>
      </c>
      <c r="D11" s="212">
        <v>2026</v>
      </c>
      <c r="E11" s="190">
        <v>58036</v>
      </c>
      <c r="F11" s="187">
        <v>54464</v>
      </c>
      <c r="G11" s="187">
        <v>50892</v>
      </c>
      <c r="H11" s="189">
        <v>47320</v>
      </c>
    </row>
    <row r="12" spans="1:8" ht="18" customHeight="1">
      <c r="A12" s="221" t="s">
        <v>11</v>
      </c>
      <c r="B12" s="224" t="s">
        <v>413</v>
      </c>
      <c r="C12" s="222">
        <v>2010</v>
      </c>
      <c r="D12" s="212">
        <v>2020</v>
      </c>
      <c r="E12" s="190">
        <v>18407</v>
      </c>
      <c r="F12" s="187">
        <v>16407</v>
      </c>
      <c r="G12" s="187">
        <v>14407</v>
      </c>
      <c r="H12" s="189">
        <v>12407</v>
      </c>
    </row>
    <row r="13" spans="1:8" ht="18" customHeight="1">
      <c r="A13" s="221" t="s">
        <v>12</v>
      </c>
      <c r="B13" s="224" t="s">
        <v>129</v>
      </c>
      <c r="C13" s="222"/>
      <c r="D13" s="212"/>
      <c r="E13" s="190"/>
      <c r="F13" s="187"/>
      <c r="G13" s="187"/>
      <c r="H13" s="189"/>
    </row>
    <row r="14" spans="1:8" ht="18" customHeight="1" thickBot="1">
      <c r="A14" s="221" t="s">
        <v>13</v>
      </c>
      <c r="B14" s="224" t="s">
        <v>129</v>
      </c>
      <c r="C14" s="222"/>
      <c r="D14" s="212"/>
      <c r="E14" s="190"/>
      <c r="F14" s="187"/>
      <c r="G14" s="187"/>
      <c r="H14" s="189"/>
    </row>
    <row r="15" spans="1:8" ht="18" customHeight="1" thickBot="1">
      <c r="A15" s="218" t="s">
        <v>14</v>
      </c>
      <c r="B15" s="223" t="s">
        <v>138</v>
      </c>
      <c r="C15" s="219"/>
      <c r="D15" s="220"/>
      <c r="E15" s="336">
        <f>E5+E10</f>
        <v>76443</v>
      </c>
      <c r="F15" s="282">
        <f>F5+F10</f>
        <v>70871</v>
      </c>
      <c r="G15" s="282">
        <f>G5+G10</f>
        <v>65299</v>
      </c>
      <c r="H15" s="283">
        <f>H5+H10</f>
        <v>59727</v>
      </c>
    </row>
  </sheetData>
  <sheetProtection/>
  <mergeCells count="4">
    <mergeCell ref="A2:A3"/>
    <mergeCell ref="B2:B3"/>
    <mergeCell ref="C2:C3"/>
    <mergeCell ref="D2:D3"/>
  </mergeCells>
  <printOptions horizontalCentered="1"/>
  <pageMargins left="0.984251968503937" right="0.69" top="1.54" bottom="0.69" header="0.75" footer="0.5118110236220472"/>
  <pageSetup horizontalDpi="300" verticalDpi="300" orientation="landscape" paperSize="9" scale="105" r:id="rId1"/>
  <headerFooter alignWithMargins="0">
    <oddHeader>&amp;C&amp;"Times New Roman CE,Félkövér"&amp;14Az önkormányzat által felvett hitelállomány alakulása
 lejárat és eszközök szerinti bontásban&amp;R&amp;"Times New Roman CE,Félkövér dőlt"&amp;12 12.számú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47.875" style="2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2" s="10" customFormat="1" ht="24" customHeight="1" thickBot="1">
      <c r="A1" s="21"/>
      <c r="B1" s="133" t="s">
        <v>105</v>
      </c>
    </row>
    <row r="2" spans="1:2" s="23" customFormat="1" ht="22.5" customHeight="1" thickBot="1">
      <c r="A2" s="37" t="s">
        <v>124</v>
      </c>
      <c r="B2" s="38" t="s">
        <v>125</v>
      </c>
    </row>
    <row r="3" spans="1:2" ht="18" customHeight="1">
      <c r="A3" s="486" t="s">
        <v>340</v>
      </c>
      <c r="B3" s="186"/>
    </row>
    <row r="4" spans="1:2" ht="18" customHeight="1">
      <c r="A4" s="207" t="s">
        <v>341</v>
      </c>
      <c r="B4" s="189">
        <v>215</v>
      </c>
    </row>
    <row r="5" spans="1:2" ht="18" customHeight="1">
      <c r="A5" s="207" t="s">
        <v>414</v>
      </c>
      <c r="B5" s="189">
        <v>9000</v>
      </c>
    </row>
    <row r="6" spans="1:2" ht="18" customHeight="1">
      <c r="A6" s="207" t="s">
        <v>342</v>
      </c>
      <c r="B6" s="189">
        <v>5300</v>
      </c>
    </row>
    <row r="7" spans="1:2" ht="18" customHeight="1">
      <c r="A7" s="207" t="s">
        <v>344</v>
      </c>
      <c r="B7" s="189">
        <v>1012</v>
      </c>
    </row>
    <row r="8" spans="1:2" ht="18" customHeight="1">
      <c r="A8" s="207" t="s">
        <v>415</v>
      </c>
      <c r="B8" s="189">
        <v>14</v>
      </c>
    </row>
    <row r="9" spans="1:2" ht="18" customHeight="1">
      <c r="A9" s="207" t="s">
        <v>343</v>
      </c>
      <c r="B9" s="189">
        <v>700</v>
      </c>
    </row>
    <row r="10" spans="1:2" ht="18" customHeight="1">
      <c r="A10" s="207" t="s">
        <v>345</v>
      </c>
      <c r="B10" s="189">
        <v>300</v>
      </c>
    </row>
    <row r="11" spans="1:2" ht="18" customHeight="1">
      <c r="A11" s="207" t="s">
        <v>346</v>
      </c>
      <c r="B11" s="189">
        <v>275</v>
      </c>
    </row>
    <row r="12" spans="1:2" ht="18" customHeight="1">
      <c r="A12" s="207" t="s">
        <v>347</v>
      </c>
      <c r="B12" s="189">
        <v>25</v>
      </c>
    </row>
    <row r="13" spans="1:2" ht="18" customHeight="1">
      <c r="A13" s="207" t="s">
        <v>416</v>
      </c>
      <c r="B13" s="189">
        <v>35</v>
      </c>
    </row>
    <row r="14" spans="1:2" ht="18" customHeight="1">
      <c r="A14" s="207" t="s">
        <v>348</v>
      </c>
      <c r="B14" s="189">
        <v>200</v>
      </c>
    </row>
    <row r="15" spans="1:2" ht="18" customHeight="1">
      <c r="A15" s="207" t="s">
        <v>349</v>
      </c>
      <c r="B15" s="189">
        <v>120</v>
      </c>
    </row>
    <row r="16" spans="1:2" ht="18" customHeight="1">
      <c r="A16" s="207"/>
      <c r="B16" s="189"/>
    </row>
    <row r="17" spans="1:2" ht="18" customHeight="1">
      <c r="A17" s="487" t="s">
        <v>350</v>
      </c>
      <c r="B17" s="189"/>
    </row>
    <row r="18" spans="1:2" ht="18" customHeight="1">
      <c r="A18" s="208" t="s">
        <v>336</v>
      </c>
      <c r="B18" s="189">
        <v>2000</v>
      </c>
    </row>
    <row r="19" spans="1:2" ht="18" customHeight="1">
      <c r="A19" s="529" t="s">
        <v>417</v>
      </c>
      <c r="B19" s="189">
        <v>2694</v>
      </c>
    </row>
    <row r="20" spans="1:2" ht="18" customHeight="1">
      <c r="A20" s="208" t="s">
        <v>418</v>
      </c>
      <c r="B20" s="189">
        <v>200</v>
      </c>
    </row>
    <row r="21" spans="1:2" ht="18" customHeight="1">
      <c r="A21" s="208"/>
      <c r="B21" s="189"/>
    </row>
    <row r="22" spans="1:2" ht="18" customHeight="1">
      <c r="A22" s="208"/>
      <c r="B22" s="189"/>
    </row>
    <row r="23" spans="1:2" ht="18" customHeight="1">
      <c r="A23" s="208"/>
      <c r="B23" s="189"/>
    </row>
    <row r="24" spans="1:2" ht="18" customHeight="1">
      <c r="A24" s="208"/>
      <c r="B24" s="189"/>
    </row>
    <row r="25" spans="1:2" ht="18" customHeight="1">
      <c r="A25" s="208"/>
      <c r="B25" s="189"/>
    </row>
    <row r="26" spans="1:2" ht="18" customHeight="1">
      <c r="A26" s="208"/>
      <c r="B26" s="189"/>
    </row>
    <row r="27" spans="1:2" ht="18" customHeight="1">
      <c r="A27" s="208"/>
      <c r="B27" s="189"/>
    </row>
    <row r="28" spans="1:2" ht="18" customHeight="1">
      <c r="A28" s="208"/>
      <c r="B28" s="189"/>
    </row>
    <row r="29" spans="1:2" ht="18" customHeight="1">
      <c r="A29" s="208"/>
      <c r="B29" s="189"/>
    </row>
    <row r="30" spans="1:2" ht="18" customHeight="1">
      <c r="A30" s="207"/>
      <c r="B30" s="189"/>
    </row>
    <row r="31" spans="1:2" ht="18" customHeight="1">
      <c r="A31" s="207"/>
      <c r="B31" s="189"/>
    </row>
    <row r="32" spans="1:2" ht="18" customHeight="1">
      <c r="A32" s="209"/>
      <c r="B32" s="189"/>
    </row>
    <row r="33" spans="1:2" ht="18" customHeight="1" thickBot="1">
      <c r="A33" s="399"/>
      <c r="B33" s="194"/>
    </row>
    <row r="34" spans="1:2" ht="18" customHeight="1" thickBot="1">
      <c r="A34" s="341" t="s">
        <v>115</v>
      </c>
      <c r="B34" s="283">
        <f>SUM(B3:B33)</f>
        <v>22090</v>
      </c>
    </row>
  </sheetData>
  <sheetProtection/>
  <printOptions horizontalCentered="1"/>
  <pageMargins left="1.1811023622047245" right="0.984251968503937" top="1.38" bottom="1.08" header="0.58" footer="0.9055118110236221"/>
  <pageSetup horizontalDpi="300" verticalDpi="300" orientation="portrait" paperSize="9" r:id="rId1"/>
  <headerFooter alignWithMargins="0">
    <oddHeader>&amp;C&amp;"Times New Roman CE,Félkövér"&amp;14
Sióagárd Község Önkormányzata által
 átadott pénzeszközök, támogatásértékű kiadások&amp;R&amp;"Times New Roman CE,Félkövér dőlt"13..számú melléklet&amp;"Times New Roman CE,Dőlt"&amp;12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6.50390625" style="2" customWidth="1"/>
    <col min="2" max="2" width="30.50390625" style="1" customWidth="1"/>
    <col min="3" max="3" width="20.00390625" style="1" customWidth="1"/>
    <col min="4" max="4" width="19.00390625" style="1" customWidth="1"/>
    <col min="5" max="16384" width="9.375" style="1" customWidth="1"/>
  </cols>
  <sheetData>
    <row r="1" spans="1:4" s="31" customFormat="1" ht="15.75" thickBot="1">
      <c r="A1" s="30"/>
      <c r="D1" s="32" t="s">
        <v>105</v>
      </c>
    </row>
    <row r="2" spans="1:4" s="3" customFormat="1" ht="48" customHeight="1" thickBot="1">
      <c r="A2" s="37" t="s">
        <v>1</v>
      </c>
      <c r="B2" s="9" t="s">
        <v>2</v>
      </c>
      <c r="C2" s="9" t="s">
        <v>139</v>
      </c>
      <c r="D2" s="38" t="s">
        <v>140</v>
      </c>
    </row>
    <row r="3" spans="1:4" s="3" customFormat="1" ht="18" customHeight="1" thickBot="1">
      <c r="A3" s="232">
        <v>1</v>
      </c>
      <c r="B3" s="233">
        <v>2</v>
      </c>
      <c r="C3" s="233">
        <v>3</v>
      </c>
      <c r="D3" s="234">
        <v>4</v>
      </c>
    </row>
    <row r="4" spans="1:4" ht="18" customHeight="1">
      <c r="A4" s="39" t="s">
        <v>3</v>
      </c>
      <c r="B4" s="235" t="s">
        <v>351</v>
      </c>
      <c r="C4" s="184">
        <v>1166</v>
      </c>
      <c r="D4" s="186">
        <v>664</v>
      </c>
    </row>
    <row r="5" spans="1:4" ht="18" customHeight="1">
      <c r="A5" s="40" t="s">
        <v>4</v>
      </c>
      <c r="B5" s="236" t="s">
        <v>352</v>
      </c>
      <c r="C5" s="187">
        <v>300</v>
      </c>
      <c r="D5" s="189">
        <v>150</v>
      </c>
    </row>
    <row r="6" spans="1:4" ht="18" customHeight="1">
      <c r="A6" s="40" t="s">
        <v>6</v>
      </c>
      <c r="B6" s="236" t="s">
        <v>419</v>
      </c>
      <c r="C6" s="187">
        <v>180</v>
      </c>
      <c r="D6" s="189">
        <v>120</v>
      </c>
    </row>
    <row r="7" spans="1:4" ht="18" customHeight="1">
      <c r="A7" s="40" t="s">
        <v>7</v>
      </c>
      <c r="B7" s="236" t="s">
        <v>420</v>
      </c>
      <c r="C7" s="187">
        <v>350</v>
      </c>
      <c r="D7" s="189">
        <v>350</v>
      </c>
    </row>
    <row r="8" spans="1:4" ht="18" customHeight="1">
      <c r="A8" s="40" t="s">
        <v>8</v>
      </c>
      <c r="B8" s="236" t="s">
        <v>421</v>
      </c>
      <c r="C8" s="187">
        <v>220</v>
      </c>
      <c r="D8" s="189">
        <v>110</v>
      </c>
    </row>
    <row r="9" spans="1:4" ht="18" customHeight="1">
      <c r="A9" s="40" t="s">
        <v>10</v>
      </c>
      <c r="B9" s="236"/>
      <c r="C9" s="187"/>
      <c r="D9" s="189"/>
    </row>
    <row r="10" spans="1:4" ht="18" customHeight="1">
      <c r="A10" s="40" t="s">
        <v>11</v>
      </c>
      <c r="B10" s="236"/>
      <c r="C10" s="187"/>
      <c r="D10" s="189"/>
    </row>
    <row r="11" spans="1:4" ht="18" customHeight="1">
      <c r="A11" s="40" t="s">
        <v>13</v>
      </c>
      <c r="B11" s="236"/>
      <c r="C11" s="187"/>
      <c r="D11" s="189"/>
    </row>
    <row r="12" spans="1:4" ht="18" customHeight="1">
      <c r="A12" s="40" t="s">
        <v>14</v>
      </c>
      <c r="B12" s="236"/>
      <c r="C12" s="187"/>
      <c r="D12" s="189"/>
    </row>
    <row r="13" spans="1:4" ht="18" customHeight="1">
      <c r="A13" s="40" t="s">
        <v>15</v>
      </c>
      <c r="B13" s="236"/>
      <c r="C13" s="187"/>
      <c r="D13" s="189"/>
    </row>
    <row r="14" spans="1:4" ht="18" customHeight="1">
      <c r="A14" s="40" t="s">
        <v>16</v>
      </c>
      <c r="B14" s="236"/>
      <c r="C14" s="187"/>
      <c r="D14" s="189"/>
    </row>
    <row r="15" spans="1:4" ht="18" customHeight="1">
      <c r="A15" s="40" t="s">
        <v>17</v>
      </c>
      <c r="B15" s="236"/>
      <c r="C15" s="187"/>
      <c r="D15" s="189"/>
    </row>
    <row r="16" spans="1:4" ht="18" customHeight="1">
      <c r="A16" s="40" t="s">
        <v>18</v>
      </c>
      <c r="B16" s="236"/>
      <c r="C16" s="187"/>
      <c r="D16" s="189"/>
    </row>
    <row r="17" spans="1:4" ht="18" customHeight="1">
      <c r="A17" s="40" t="s">
        <v>19</v>
      </c>
      <c r="B17" s="236"/>
      <c r="C17" s="187"/>
      <c r="D17" s="189"/>
    </row>
    <row r="18" spans="1:4" ht="18" customHeight="1">
      <c r="A18" s="40" t="s">
        <v>20</v>
      </c>
      <c r="B18" s="236"/>
      <c r="C18" s="187"/>
      <c r="D18" s="189"/>
    </row>
    <row r="19" spans="1:4" ht="18" customHeight="1">
      <c r="A19" s="40" t="s">
        <v>21</v>
      </c>
      <c r="B19" s="236"/>
      <c r="C19" s="187"/>
      <c r="D19" s="189"/>
    </row>
    <row r="20" spans="1:4" ht="18" customHeight="1">
      <c r="A20" s="40" t="s">
        <v>22</v>
      </c>
      <c r="B20" s="236"/>
      <c r="C20" s="187"/>
      <c r="D20" s="189"/>
    </row>
    <row r="21" spans="1:4" ht="18" customHeight="1">
      <c r="A21" s="40" t="s">
        <v>23</v>
      </c>
      <c r="B21" s="236"/>
      <c r="C21" s="187"/>
      <c r="D21" s="189"/>
    </row>
    <row r="22" spans="1:4" ht="18" customHeight="1">
      <c r="A22" s="40" t="s">
        <v>24</v>
      </c>
      <c r="B22" s="236"/>
      <c r="C22" s="187"/>
      <c r="D22" s="189"/>
    </row>
    <row r="23" spans="1:4" ht="18" customHeight="1">
      <c r="A23" s="40" t="s">
        <v>25</v>
      </c>
      <c r="B23" s="236"/>
      <c r="C23" s="187"/>
      <c r="D23" s="189"/>
    </row>
    <row r="24" spans="1:4" ht="18" customHeight="1">
      <c r="A24" s="40" t="s">
        <v>26</v>
      </c>
      <c r="B24" s="236"/>
      <c r="C24" s="187"/>
      <c r="D24" s="189"/>
    </row>
    <row r="25" spans="1:4" ht="18" customHeight="1">
      <c r="A25" s="40" t="s">
        <v>27</v>
      </c>
      <c r="B25" s="236"/>
      <c r="C25" s="187"/>
      <c r="D25" s="189"/>
    </row>
    <row r="26" spans="1:4" ht="18" customHeight="1">
      <c r="A26" s="40" t="s">
        <v>28</v>
      </c>
      <c r="B26" s="236"/>
      <c r="C26" s="187"/>
      <c r="D26" s="189"/>
    </row>
    <row r="27" spans="1:4" ht="18" customHeight="1">
      <c r="A27" s="40" t="s">
        <v>29</v>
      </c>
      <c r="B27" s="236"/>
      <c r="C27" s="187"/>
      <c r="D27" s="189"/>
    </row>
    <row r="28" spans="1:4" ht="18" customHeight="1">
      <c r="A28" s="40" t="s">
        <v>30</v>
      </c>
      <c r="B28" s="236"/>
      <c r="C28" s="187"/>
      <c r="D28" s="189"/>
    </row>
    <row r="29" spans="1:4" ht="18" customHeight="1" thickBot="1">
      <c r="A29" s="41" t="s">
        <v>31</v>
      </c>
      <c r="B29" s="237"/>
      <c r="C29" s="238"/>
      <c r="D29" s="239"/>
    </row>
    <row r="30" spans="1:4" ht="18" customHeight="1" thickBot="1">
      <c r="A30" s="342" t="s">
        <v>32</v>
      </c>
      <c r="B30" s="343" t="s">
        <v>47</v>
      </c>
      <c r="C30" s="301">
        <f>SUM(C4:C29)</f>
        <v>2216</v>
      </c>
      <c r="D30" s="302">
        <f>SUM(D4:D29)</f>
        <v>1394</v>
      </c>
    </row>
  </sheetData>
  <sheetProtection/>
  <printOptions horizontalCentered="1"/>
  <pageMargins left="1.1811023622047245" right="0.72" top="1.94" bottom="0.984251968503937" header="0.7874015748031497" footer="0.9055118110236221"/>
  <pageSetup horizontalDpi="300" verticalDpi="300" orientation="portrait" paperSize="9" scale="105" r:id="rId1"/>
  <headerFooter alignWithMargins="0">
    <oddHeader>&amp;C&amp;"Times New Roman CE,Félkövér"&amp;14
Az önkormányzat által adott közvetett támogatások
(kedvezmények)
&amp;R&amp;"Times New Roman CE,Dőlt"&amp;12 &amp;"Times New Roman CE,Félkövér dőlt"14. sz. melléklet&amp;"Times New Roman CE,Dőlt"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B1">
      <selection activeCell="K21" sqref="K21"/>
    </sheetView>
  </sheetViews>
  <sheetFormatPr defaultColWidth="9.00390625" defaultRowHeight="12.75"/>
  <cols>
    <col min="1" max="1" width="6.375" style="43" customWidth="1"/>
    <col min="2" max="2" width="29.00390625" style="44" customWidth="1"/>
    <col min="3" max="4" width="9.00390625" style="44" customWidth="1"/>
    <col min="5" max="5" width="9.50390625" style="44" customWidth="1"/>
    <col min="6" max="6" width="8.875" style="44" customWidth="1"/>
    <col min="7" max="7" width="8.625" style="44" customWidth="1"/>
    <col min="8" max="8" width="8.875" style="44" customWidth="1"/>
    <col min="9" max="9" width="8.125" style="44" customWidth="1"/>
    <col min="10" max="14" width="9.50390625" style="44" customWidth="1"/>
    <col min="15" max="15" width="12.625" style="43" customWidth="1"/>
    <col min="16" max="16" width="9.375" style="533" customWidth="1"/>
    <col min="17" max="16384" width="9.375" style="44" customWidth="1"/>
  </cols>
  <sheetData>
    <row r="1" spans="1:16" s="43" customFormat="1" ht="25.5" customHeight="1" thickBot="1">
      <c r="A1" s="120" t="s">
        <v>1</v>
      </c>
      <c r="B1" s="259" t="s">
        <v>106</v>
      </c>
      <c r="C1" s="121" t="s">
        <v>166</v>
      </c>
      <c r="D1" s="121" t="s">
        <v>167</v>
      </c>
      <c r="E1" s="121" t="s">
        <v>168</v>
      </c>
      <c r="F1" s="121" t="s">
        <v>169</v>
      </c>
      <c r="G1" s="121" t="s">
        <v>170</v>
      </c>
      <c r="H1" s="121" t="s">
        <v>171</v>
      </c>
      <c r="I1" s="121" t="s">
        <v>172</v>
      </c>
      <c r="J1" s="121" t="s">
        <v>173</v>
      </c>
      <c r="K1" s="121" t="s">
        <v>174</v>
      </c>
      <c r="L1" s="121" t="s">
        <v>175</v>
      </c>
      <c r="M1" s="121" t="s">
        <v>176</v>
      </c>
      <c r="N1" s="121" t="s">
        <v>177</v>
      </c>
      <c r="O1" s="122" t="s">
        <v>47</v>
      </c>
      <c r="P1" s="530"/>
    </row>
    <row r="2" spans="1:16" s="58" customFormat="1" ht="15" customHeight="1" thickBot="1">
      <c r="A2" s="125" t="s">
        <v>3</v>
      </c>
      <c r="B2" s="427" t="s">
        <v>58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09"/>
      <c r="P2" s="531"/>
    </row>
    <row r="3" spans="1:16" s="58" customFormat="1" ht="15" customHeight="1">
      <c r="A3" s="425" t="s">
        <v>4</v>
      </c>
      <c r="B3" s="428" t="s">
        <v>286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8">
        <f aca="true" t="shared" si="0" ref="O3:O12">SUM(C3:N3)</f>
        <v>0</v>
      </c>
      <c r="P3" s="531"/>
    </row>
    <row r="4" spans="1:16" s="59" customFormat="1" ht="13.5" customHeight="1">
      <c r="A4" s="124" t="s">
        <v>6</v>
      </c>
      <c r="B4" s="429" t="s">
        <v>206</v>
      </c>
      <c r="C4" s="260">
        <v>2788</v>
      </c>
      <c r="D4" s="260">
        <v>2710</v>
      </c>
      <c r="E4" s="260">
        <v>10250</v>
      </c>
      <c r="F4" s="260">
        <v>2593</v>
      </c>
      <c r="G4" s="260">
        <v>2632</v>
      </c>
      <c r="H4" s="260">
        <v>2783</v>
      </c>
      <c r="I4" s="260">
        <v>2224</v>
      </c>
      <c r="J4" s="260">
        <v>1963</v>
      </c>
      <c r="K4" s="260">
        <v>9965</v>
      </c>
      <c r="L4" s="260">
        <v>2890</v>
      </c>
      <c r="M4" s="260">
        <v>2810</v>
      </c>
      <c r="N4" s="260">
        <v>2852</v>
      </c>
      <c r="O4" s="305">
        <f t="shared" si="0"/>
        <v>46460</v>
      </c>
      <c r="P4" s="532"/>
    </row>
    <row r="5" spans="1:16" s="59" customFormat="1" ht="13.5" customHeight="1">
      <c r="A5" s="425" t="s">
        <v>7</v>
      </c>
      <c r="B5" s="430" t="s">
        <v>207</v>
      </c>
      <c r="C5" s="262">
        <v>5565</v>
      </c>
      <c r="D5" s="262">
        <v>5565</v>
      </c>
      <c r="E5" s="262">
        <v>5565</v>
      </c>
      <c r="F5" s="262">
        <v>5565</v>
      </c>
      <c r="G5" s="262">
        <v>5565</v>
      </c>
      <c r="H5" s="262">
        <v>5560</v>
      </c>
      <c r="I5" s="262">
        <v>5568</v>
      </c>
      <c r="J5" s="262">
        <v>5565</v>
      </c>
      <c r="K5" s="262">
        <v>5565</v>
      </c>
      <c r="L5" s="262">
        <v>5565</v>
      </c>
      <c r="M5" s="262">
        <v>5565</v>
      </c>
      <c r="N5" s="262">
        <v>5565</v>
      </c>
      <c r="O5" s="307">
        <f t="shared" si="0"/>
        <v>66778</v>
      </c>
      <c r="P5" s="532"/>
    </row>
    <row r="6" spans="1:16" s="59" customFormat="1" ht="13.5" customHeight="1">
      <c r="A6" s="425" t="s">
        <v>8</v>
      </c>
      <c r="B6" s="429" t="s">
        <v>208</v>
      </c>
      <c r="C6" s="260"/>
      <c r="D6" s="260"/>
      <c r="E6" s="260">
        <v>3304</v>
      </c>
      <c r="F6" s="260"/>
      <c r="G6" s="260">
        <v>1740</v>
      </c>
      <c r="H6" s="260">
        <v>3011</v>
      </c>
      <c r="I6" s="260">
        <v>1554</v>
      </c>
      <c r="J6" s="260">
        <v>3200</v>
      </c>
      <c r="K6" s="260">
        <v>5300</v>
      </c>
      <c r="L6" s="260">
        <v>2100</v>
      </c>
      <c r="M6" s="260">
        <v>2100</v>
      </c>
      <c r="N6" s="260">
        <v>985</v>
      </c>
      <c r="O6" s="305">
        <f t="shared" si="0"/>
        <v>23294</v>
      </c>
      <c r="P6" s="532"/>
    </row>
    <row r="7" spans="1:16" s="59" customFormat="1" ht="13.5" customHeight="1">
      <c r="A7" s="425" t="s">
        <v>9</v>
      </c>
      <c r="B7" s="429" t="s">
        <v>358</v>
      </c>
      <c r="C7" s="260">
        <v>1280</v>
      </c>
      <c r="D7" s="260">
        <v>1280</v>
      </c>
      <c r="E7" s="260">
        <v>1280</v>
      </c>
      <c r="F7" s="260">
        <v>4625</v>
      </c>
      <c r="G7" s="260">
        <v>1280</v>
      </c>
      <c r="H7" s="260">
        <v>1280</v>
      </c>
      <c r="I7" s="260">
        <v>1280</v>
      </c>
      <c r="J7" s="260">
        <v>1280</v>
      </c>
      <c r="K7" s="260">
        <v>4625</v>
      </c>
      <c r="L7" s="260">
        <v>1280</v>
      </c>
      <c r="M7" s="260">
        <v>1280</v>
      </c>
      <c r="N7" s="260">
        <v>3799</v>
      </c>
      <c r="O7" s="305">
        <f t="shared" si="0"/>
        <v>24569</v>
      </c>
      <c r="P7" s="532"/>
    </row>
    <row r="8" spans="1:16" s="59" customFormat="1" ht="13.5" customHeight="1">
      <c r="A8" s="425" t="s">
        <v>10</v>
      </c>
      <c r="B8" s="429" t="s">
        <v>186</v>
      </c>
      <c r="C8" s="260"/>
      <c r="D8" s="260"/>
      <c r="E8" s="260"/>
      <c r="F8" s="260">
        <v>9203</v>
      </c>
      <c r="G8" s="260"/>
      <c r="H8" s="260">
        <v>9204</v>
      </c>
      <c r="I8" s="260"/>
      <c r="J8" s="260"/>
      <c r="K8" s="260"/>
      <c r="L8" s="260"/>
      <c r="M8" s="260"/>
      <c r="N8" s="260"/>
      <c r="O8" s="305">
        <f t="shared" si="0"/>
        <v>18407</v>
      </c>
      <c r="P8" s="532"/>
    </row>
    <row r="9" spans="1:16" s="59" customFormat="1" ht="13.5" customHeight="1">
      <c r="A9" s="425" t="s">
        <v>11</v>
      </c>
      <c r="B9" s="429" t="s">
        <v>209</v>
      </c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305">
        <f t="shared" si="0"/>
        <v>0</v>
      </c>
      <c r="P9" s="532"/>
    </row>
    <row r="10" spans="1:16" s="59" customFormat="1" ht="13.5" customHeight="1">
      <c r="A10" s="425" t="s">
        <v>12</v>
      </c>
      <c r="B10" s="429" t="s">
        <v>210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305">
        <f t="shared" si="0"/>
        <v>0</v>
      </c>
      <c r="P10" s="532"/>
    </row>
    <row r="11" spans="1:16" s="59" customFormat="1" ht="13.5" customHeight="1" thickBot="1">
      <c r="A11" s="425" t="s">
        <v>13</v>
      </c>
      <c r="B11" s="431" t="s">
        <v>212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306">
        <f t="shared" si="0"/>
        <v>0</v>
      </c>
      <c r="P11" s="532"/>
    </row>
    <row r="12" spans="1:16" s="58" customFormat="1" ht="15.75" customHeight="1" thickBot="1">
      <c r="A12" s="125" t="s">
        <v>14</v>
      </c>
      <c r="B12" s="432" t="s">
        <v>284</v>
      </c>
      <c r="C12" s="303">
        <f aca="true" t="shared" si="1" ref="C12:N12">SUM(C3:C11)</f>
        <v>9633</v>
      </c>
      <c r="D12" s="303">
        <f t="shared" si="1"/>
        <v>9555</v>
      </c>
      <c r="E12" s="303">
        <f t="shared" si="1"/>
        <v>20399</v>
      </c>
      <c r="F12" s="303">
        <f t="shared" si="1"/>
        <v>21986</v>
      </c>
      <c r="G12" s="303">
        <f t="shared" si="1"/>
        <v>11217</v>
      </c>
      <c r="H12" s="303">
        <f t="shared" si="1"/>
        <v>21838</v>
      </c>
      <c r="I12" s="303">
        <f t="shared" si="1"/>
        <v>10626</v>
      </c>
      <c r="J12" s="303">
        <f t="shared" si="1"/>
        <v>12008</v>
      </c>
      <c r="K12" s="303">
        <f t="shared" si="1"/>
        <v>25455</v>
      </c>
      <c r="L12" s="303">
        <f t="shared" si="1"/>
        <v>11835</v>
      </c>
      <c r="M12" s="303">
        <f t="shared" si="1"/>
        <v>11755</v>
      </c>
      <c r="N12" s="303">
        <f t="shared" si="1"/>
        <v>13201</v>
      </c>
      <c r="O12" s="304">
        <f t="shared" si="0"/>
        <v>179508</v>
      </c>
      <c r="P12" s="531"/>
    </row>
    <row r="13" spans="1:16" s="58" customFormat="1" ht="15" customHeight="1" thickBot="1">
      <c r="A13" s="125" t="s">
        <v>15</v>
      </c>
      <c r="B13" s="433" t="s">
        <v>82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9"/>
      <c r="P13" s="531"/>
    </row>
    <row r="14" spans="1:16" s="59" customFormat="1" ht="13.5" customHeight="1">
      <c r="A14" s="126" t="s">
        <v>16</v>
      </c>
      <c r="B14" s="430" t="s">
        <v>108</v>
      </c>
      <c r="C14" s="262">
        <v>2117</v>
      </c>
      <c r="D14" s="262">
        <v>2325</v>
      </c>
      <c r="E14" s="262">
        <v>2165</v>
      </c>
      <c r="F14" s="262">
        <v>2875</v>
      </c>
      <c r="G14" s="262">
        <v>2165</v>
      </c>
      <c r="H14" s="262">
        <v>2165</v>
      </c>
      <c r="I14" s="262">
        <v>2165</v>
      </c>
      <c r="J14" s="262">
        <v>2165</v>
      </c>
      <c r="K14" s="262">
        <v>2165</v>
      </c>
      <c r="L14" s="262">
        <v>2165</v>
      </c>
      <c r="M14" s="262">
        <v>2165</v>
      </c>
      <c r="N14" s="262">
        <v>2165</v>
      </c>
      <c r="O14" s="307">
        <f aca="true" t="shared" si="2" ref="O14:O24">SUM(C14:N14)</f>
        <v>26802</v>
      </c>
      <c r="P14" s="532"/>
    </row>
    <row r="15" spans="1:16" s="59" customFormat="1" ht="13.5" customHeight="1">
      <c r="A15" s="124" t="s">
        <v>17</v>
      </c>
      <c r="B15" s="429" t="s">
        <v>178</v>
      </c>
      <c r="C15" s="260">
        <v>514</v>
      </c>
      <c r="D15" s="260">
        <v>514</v>
      </c>
      <c r="E15" s="260">
        <v>514</v>
      </c>
      <c r="F15" s="260">
        <v>515</v>
      </c>
      <c r="G15" s="260">
        <v>515</v>
      </c>
      <c r="H15" s="260">
        <v>515</v>
      </c>
      <c r="I15" s="260">
        <v>515</v>
      </c>
      <c r="J15" s="260">
        <v>515</v>
      </c>
      <c r="K15" s="260">
        <v>515</v>
      </c>
      <c r="L15" s="260">
        <v>515</v>
      </c>
      <c r="M15" s="260">
        <v>515</v>
      </c>
      <c r="N15" s="260">
        <v>515</v>
      </c>
      <c r="O15" s="305">
        <f t="shared" si="2"/>
        <v>6177</v>
      </c>
      <c r="P15" s="532"/>
    </row>
    <row r="16" spans="1:16" s="59" customFormat="1" ht="13.5" customHeight="1">
      <c r="A16" s="124" t="s">
        <v>18</v>
      </c>
      <c r="B16" s="429" t="s">
        <v>85</v>
      </c>
      <c r="C16" s="260">
        <v>3211</v>
      </c>
      <c r="D16" s="260">
        <v>3250</v>
      </c>
      <c r="E16" s="260">
        <v>4210</v>
      </c>
      <c r="F16" s="260">
        <v>3601</v>
      </c>
      <c r="G16" s="260">
        <v>3574</v>
      </c>
      <c r="H16" s="260">
        <v>4152</v>
      </c>
      <c r="I16" s="260">
        <v>3732</v>
      </c>
      <c r="J16" s="260">
        <v>3432</v>
      </c>
      <c r="K16" s="260">
        <v>4021</v>
      </c>
      <c r="L16" s="260">
        <v>3530</v>
      </c>
      <c r="M16" s="260">
        <v>3642</v>
      </c>
      <c r="N16" s="260">
        <v>3861</v>
      </c>
      <c r="O16" s="305">
        <f t="shared" si="2"/>
        <v>44216</v>
      </c>
      <c r="P16" s="532"/>
    </row>
    <row r="17" spans="1:16" s="59" customFormat="1" ht="13.5" customHeight="1">
      <c r="A17" s="124" t="s">
        <v>19</v>
      </c>
      <c r="B17" s="429" t="s">
        <v>230</v>
      </c>
      <c r="C17" s="260"/>
      <c r="D17" s="260"/>
      <c r="E17" s="260">
        <v>4685</v>
      </c>
      <c r="F17" s="260">
        <v>3763</v>
      </c>
      <c r="G17" s="260">
        <v>850</v>
      </c>
      <c r="H17" s="260">
        <v>4375</v>
      </c>
      <c r="I17" s="260"/>
      <c r="J17" s="260"/>
      <c r="K17" s="260"/>
      <c r="L17" s="260"/>
      <c r="M17" s="260"/>
      <c r="N17" s="260"/>
      <c r="O17" s="305">
        <f t="shared" si="2"/>
        <v>13673</v>
      </c>
      <c r="P17" s="532"/>
    </row>
    <row r="18" spans="1:16" s="59" customFormat="1" ht="13.5" customHeight="1">
      <c r="A18" s="124" t="s">
        <v>20</v>
      </c>
      <c r="B18" s="429" t="s">
        <v>359</v>
      </c>
      <c r="C18" s="260">
        <v>750</v>
      </c>
      <c r="D18" s="260">
        <v>1000</v>
      </c>
      <c r="E18" s="260">
        <v>3325</v>
      </c>
      <c r="F18" s="260">
        <v>2950</v>
      </c>
      <c r="G18" s="260">
        <v>2300</v>
      </c>
      <c r="H18" s="260">
        <v>2245</v>
      </c>
      <c r="I18" s="260">
        <v>1290</v>
      </c>
      <c r="J18" s="260">
        <v>1000</v>
      </c>
      <c r="K18" s="260">
        <v>3325</v>
      </c>
      <c r="L18" s="260">
        <v>910</v>
      </c>
      <c r="M18" s="260">
        <v>920</v>
      </c>
      <c r="N18" s="260">
        <v>2075</v>
      </c>
      <c r="O18" s="305">
        <f t="shared" si="2"/>
        <v>22090</v>
      </c>
      <c r="P18" s="532"/>
    </row>
    <row r="19" spans="1:16" s="59" customFormat="1" ht="13.5" customHeight="1">
      <c r="A19" s="124" t="s">
        <v>21</v>
      </c>
      <c r="B19" s="429" t="s">
        <v>360</v>
      </c>
      <c r="C19" s="260">
        <v>431</v>
      </c>
      <c r="D19" s="260">
        <v>432</v>
      </c>
      <c r="E19" s="260">
        <v>450</v>
      </c>
      <c r="F19" s="260">
        <v>348</v>
      </c>
      <c r="G19" s="260">
        <v>342</v>
      </c>
      <c r="H19" s="260">
        <v>561</v>
      </c>
      <c r="I19" s="260">
        <v>356</v>
      </c>
      <c r="J19" s="260">
        <v>340</v>
      </c>
      <c r="K19" s="260">
        <v>312</v>
      </c>
      <c r="L19" s="260">
        <v>334</v>
      </c>
      <c r="M19" s="260">
        <v>324</v>
      </c>
      <c r="N19" s="260">
        <v>725</v>
      </c>
      <c r="O19" s="305">
        <f t="shared" si="2"/>
        <v>4955</v>
      </c>
      <c r="P19" s="532"/>
    </row>
    <row r="20" spans="1:16" s="59" customFormat="1" ht="13.5" customHeight="1">
      <c r="A20" s="124" t="s">
        <v>22</v>
      </c>
      <c r="B20" s="429" t="s">
        <v>41</v>
      </c>
      <c r="C20" s="260"/>
      <c r="D20" s="260"/>
      <c r="E20" s="260"/>
      <c r="F20" s="260"/>
      <c r="G20" s="260">
        <v>1509</v>
      </c>
      <c r="H20" s="260">
        <v>791</v>
      </c>
      <c r="I20" s="260">
        <v>100</v>
      </c>
      <c r="J20" s="260">
        <v>10385</v>
      </c>
      <c r="K20" s="260">
        <v>10386</v>
      </c>
      <c r="L20" s="260"/>
      <c r="M20" s="260">
        <v>100</v>
      </c>
      <c r="N20" s="260"/>
      <c r="O20" s="305">
        <f t="shared" si="2"/>
        <v>23271</v>
      </c>
      <c r="P20" s="532"/>
    </row>
    <row r="21" spans="1:16" s="59" customFormat="1" ht="13.5" customHeight="1">
      <c r="A21" s="124" t="s">
        <v>23</v>
      </c>
      <c r="B21" s="429" t="s">
        <v>361</v>
      </c>
      <c r="C21" s="260"/>
      <c r="D21" s="260"/>
      <c r="E21" s="260">
        <v>1393</v>
      </c>
      <c r="F21" s="260"/>
      <c r="G21" s="260"/>
      <c r="H21" s="260">
        <v>1393</v>
      </c>
      <c r="I21" s="260"/>
      <c r="J21" s="260"/>
      <c r="K21" s="260">
        <v>1393</v>
      </c>
      <c r="L21" s="260"/>
      <c r="M21" s="260"/>
      <c r="N21" s="260">
        <v>1393</v>
      </c>
      <c r="O21" s="305">
        <f t="shared" si="2"/>
        <v>5572</v>
      </c>
      <c r="P21" s="532"/>
    </row>
    <row r="22" spans="1:16" s="59" customFormat="1" ht="13.5" customHeight="1">
      <c r="A22" s="124" t="s">
        <v>24</v>
      </c>
      <c r="B22" s="429" t="s">
        <v>189</v>
      </c>
      <c r="C22" s="260">
        <v>2610</v>
      </c>
      <c r="D22" s="260">
        <v>2842</v>
      </c>
      <c r="E22" s="260">
        <v>2680</v>
      </c>
      <c r="F22" s="260">
        <v>3180</v>
      </c>
      <c r="G22" s="260">
        <v>2680</v>
      </c>
      <c r="H22" s="260">
        <v>2680</v>
      </c>
      <c r="I22" s="260">
        <v>2680</v>
      </c>
      <c r="J22" s="260">
        <v>2680</v>
      </c>
      <c r="K22" s="260">
        <v>2680</v>
      </c>
      <c r="L22" s="260">
        <v>2680</v>
      </c>
      <c r="M22" s="260">
        <v>2680</v>
      </c>
      <c r="N22" s="260">
        <v>2680</v>
      </c>
      <c r="O22" s="305">
        <f t="shared" si="2"/>
        <v>32752</v>
      </c>
      <c r="P22" s="532"/>
    </row>
    <row r="23" spans="1:16" s="59" customFormat="1" ht="13.5" customHeight="1" thickBot="1">
      <c r="A23" s="124" t="s">
        <v>25</v>
      </c>
      <c r="B23" s="429" t="s">
        <v>92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305">
        <f t="shared" si="2"/>
        <v>0</v>
      </c>
      <c r="P23" s="532"/>
    </row>
    <row r="24" spans="1:16" s="58" customFormat="1" ht="15.75" customHeight="1" thickBot="1">
      <c r="A24" s="127" t="s">
        <v>26</v>
      </c>
      <c r="B24" s="432" t="s">
        <v>285</v>
      </c>
      <c r="C24" s="303">
        <f aca="true" t="shared" si="3" ref="C24:N24">SUM(C14:C23)</f>
        <v>9633</v>
      </c>
      <c r="D24" s="303">
        <f t="shared" si="3"/>
        <v>10363</v>
      </c>
      <c r="E24" s="303">
        <f t="shared" si="3"/>
        <v>19422</v>
      </c>
      <c r="F24" s="303">
        <f t="shared" si="3"/>
        <v>17232</v>
      </c>
      <c r="G24" s="303">
        <f t="shared" si="3"/>
        <v>13935</v>
      </c>
      <c r="H24" s="303">
        <f t="shared" si="3"/>
        <v>18877</v>
      </c>
      <c r="I24" s="303">
        <f t="shared" si="3"/>
        <v>10838</v>
      </c>
      <c r="J24" s="303">
        <f t="shared" si="3"/>
        <v>20517</v>
      </c>
      <c r="K24" s="303">
        <f t="shared" si="3"/>
        <v>24797</v>
      </c>
      <c r="L24" s="303">
        <f t="shared" si="3"/>
        <v>10134</v>
      </c>
      <c r="M24" s="303">
        <f t="shared" si="3"/>
        <v>10346</v>
      </c>
      <c r="N24" s="303">
        <f t="shared" si="3"/>
        <v>13414</v>
      </c>
      <c r="O24" s="304">
        <f t="shared" si="2"/>
        <v>179508</v>
      </c>
      <c r="P24" s="531"/>
    </row>
    <row r="25" spans="1:15" ht="16.5" thickBot="1">
      <c r="A25" s="426" t="s">
        <v>27</v>
      </c>
      <c r="B25" s="434" t="s">
        <v>287</v>
      </c>
      <c r="C25" s="435">
        <f aca="true" t="shared" si="4" ref="C25:O25">C12-C24</f>
        <v>0</v>
      </c>
      <c r="D25" s="435">
        <f t="shared" si="4"/>
        <v>-808</v>
      </c>
      <c r="E25" s="435">
        <f t="shared" si="4"/>
        <v>977</v>
      </c>
      <c r="F25" s="435">
        <f t="shared" si="4"/>
        <v>4754</v>
      </c>
      <c r="G25" s="435">
        <f t="shared" si="4"/>
        <v>-2718</v>
      </c>
      <c r="H25" s="435">
        <f t="shared" si="4"/>
        <v>2961</v>
      </c>
      <c r="I25" s="435">
        <f t="shared" si="4"/>
        <v>-212</v>
      </c>
      <c r="J25" s="435">
        <f t="shared" si="4"/>
        <v>-8509</v>
      </c>
      <c r="K25" s="435">
        <f t="shared" si="4"/>
        <v>658</v>
      </c>
      <c r="L25" s="435">
        <f t="shared" si="4"/>
        <v>1701</v>
      </c>
      <c r="M25" s="435">
        <f t="shared" si="4"/>
        <v>1409</v>
      </c>
      <c r="N25" s="435">
        <f t="shared" si="4"/>
        <v>-213</v>
      </c>
      <c r="O25" s="436">
        <f t="shared" si="4"/>
        <v>0</v>
      </c>
    </row>
    <row r="26" ht="15.75">
      <c r="A26" s="45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CE,Félkövér"&amp;12Előirányzat-felhasználási ütemterv
(tervezett adatok alapján)
2010. évre&amp;R&amp;"Times New Roman CE,Félkövér dőlt"&amp;12 15. sz. melléklet&amp;"Times New Roman CE,Normál"&amp;10
&amp;"Times New Roman CE,Félkövér dőlt"Ezer forintban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7">
      <selection activeCell="E53" sqref="E53"/>
    </sheetView>
  </sheetViews>
  <sheetFormatPr defaultColWidth="9.00390625" defaultRowHeight="12.75"/>
  <cols>
    <col min="1" max="1" width="8.50390625" style="70" customWidth="1"/>
    <col min="2" max="2" width="51.00390625" style="70" customWidth="1"/>
    <col min="3" max="3" width="14.375" style="70" customWidth="1"/>
    <col min="4" max="4" width="12.125" style="70" customWidth="1"/>
    <col min="5" max="5" width="13.125" style="70" customWidth="1"/>
    <col min="6" max="16384" width="9.375" style="70" customWidth="1"/>
  </cols>
  <sheetData>
    <row r="1" spans="1:5" ht="15.75" customHeight="1">
      <c r="A1" s="317" t="s">
        <v>0</v>
      </c>
      <c r="B1" s="317"/>
      <c r="C1" s="317"/>
      <c r="D1" s="317"/>
      <c r="E1" s="317"/>
    </row>
    <row r="2" spans="1:5" ht="15.75" customHeight="1" thickBot="1">
      <c r="A2" s="318"/>
      <c r="B2" s="318"/>
      <c r="C2" s="318"/>
      <c r="D2" s="556" t="s">
        <v>52</v>
      </c>
      <c r="E2" s="556"/>
    </row>
    <row r="3" spans="1:5" ht="37.5" customHeight="1" thickBot="1">
      <c r="A3" s="351" t="s">
        <v>1</v>
      </c>
      <c r="B3" s="352" t="s">
        <v>2</v>
      </c>
      <c r="C3" s="352" t="s">
        <v>427</v>
      </c>
      <c r="D3" s="352" t="s">
        <v>428</v>
      </c>
      <c r="E3" s="353" t="s">
        <v>429</v>
      </c>
    </row>
    <row r="4" spans="1:5" s="357" customFormat="1" ht="12" customHeight="1" thickBot="1">
      <c r="A4" s="354">
        <v>1</v>
      </c>
      <c r="B4" s="355">
        <v>2</v>
      </c>
      <c r="C4" s="355">
        <v>3</v>
      </c>
      <c r="D4" s="355">
        <v>4</v>
      </c>
      <c r="E4" s="356">
        <v>5</v>
      </c>
    </row>
    <row r="5" spans="1:5" s="71" customFormat="1" ht="12" customHeight="1" thickBot="1">
      <c r="A5" s="439" t="s">
        <v>3</v>
      </c>
      <c r="B5" s="363" t="s">
        <v>443</v>
      </c>
      <c r="C5" s="453">
        <f>C6+C7</f>
        <v>86535</v>
      </c>
      <c r="D5" s="453">
        <f>D6+D7</f>
        <v>93159</v>
      </c>
      <c r="E5" s="454">
        <f>E6+E7</f>
        <v>88129</v>
      </c>
    </row>
    <row r="6" spans="1:5" s="71" customFormat="1" ht="12" customHeight="1" thickBot="1">
      <c r="A6" s="538" t="s">
        <v>435</v>
      </c>
      <c r="B6" s="364" t="s">
        <v>5</v>
      </c>
      <c r="C6" s="455">
        <v>25198</v>
      </c>
      <c r="D6" s="455">
        <v>29154</v>
      </c>
      <c r="E6" s="456">
        <v>26460</v>
      </c>
    </row>
    <row r="7" spans="1:5" s="71" customFormat="1" ht="12" customHeight="1" thickBot="1">
      <c r="A7" s="538" t="s">
        <v>259</v>
      </c>
      <c r="B7" s="364" t="s">
        <v>444</v>
      </c>
      <c r="C7" s="457">
        <f>SUM(C8:C11)</f>
        <v>61337</v>
      </c>
      <c r="D7" s="457">
        <f>SUM(D8:D11)</f>
        <v>64005</v>
      </c>
      <c r="E7" s="457">
        <f>SUM(E8:E11)</f>
        <v>61669</v>
      </c>
    </row>
    <row r="8" spans="1:5" s="71" customFormat="1" ht="12" customHeight="1">
      <c r="A8" s="441" t="s">
        <v>436</v>
      </c>
      <c r="B8" s="370" t="s">
        <v>187</v>
      </c>
      <c r="C8" s="458"/>
      <c r="D8" s="458"/>
      <c r="E8" s="459"/>
    </row>
    <row r="9" spans="1:5" s="71" customFormat="1" ht="12" customHeight="1">
      <c r="A9" s="442" t="s">
        <v>437</v>
      </c>
      <c r="B9" s="371" t="s">
        <v>65</v>
      </c>
      <c r="C9" s="372">
        <v>9870</v>
      </c>
      <c r="D9" s="372">
        <v>14812</v>
      </c>
      <c r="E9" s="460">
        <v>12300</v>
      </c>
    </row>
    <row r="10" spans="1:5" s="71" customFormat="1" ht="12" customHeight="1">
      <c r="A10" s="442" t="s">
        <v>438</v>
      </c>
      <c r="B10" s="371" t="s">
        <v>66</v>
      </c>
      <c r="C10" s="372">
        <v>51044</v>
      </c>
      <c r="D10" s="372">
        <v>48885</v>
      </c>
      <c r="E10" s="460">
        <v>49169</v>
      </c>
    </row>
    <row r="11" spans="1:5" s="71" customFormat="1" ht="12" customHeight="1" thickBot="1">
      <c r="A11" s="443" t="s">
        <v>439</v>
      </c>
      <c r="B11" s="375" t="s">
        <v>67</v>
      </c>
      <c r="C11" s="461">
        <v>423</v>
      </c>
      <c r="D11" s="461">
        <v>308</v>
      </c>
      <c r="E11" s="462">
        <v>200</v>
      </c>
    </row>
    <row r="12" spans="1:5" s="71" customFormat="1" ht="12" customHeight="1" thickBot="1">
      <c r="A12" s="440" t="s">
        <v>4</v>
      </c>
      <c r="B12" s="364" t="s">
        <v>445</v>
      </c>
      <c r="C12" s="457">
        <f>SUM(C13:C15)</f>
        <v>10268</v>
      </c>
      <c r="D12" s="457">
        <f>SUM(D13:D15)</f>
        <v>15767</v>
      </c>
      <c r="E12" s="463">
        <f>SUM(E13:E15)</f>
        <v>6604</v>
      </c>
    </row>
    <row r="13" spans="1:5" s="71" customFormat="1" ht="12" customHeight="1">
      <c r="A13" s="444" t="s">
        <v>440</v>
      </c>
      <c r="B13" s="377" t="s">
        <v>184</v>
      </c>
      <c r="C13" s="464">
        <v>2</v>
      </c>
      <c r="D13" s="464">
        <v>9100</v>
      </c>
      <c r="E13" s="465"/>
    </row>
    <row r="14" spans="1:5" s="71" customFormat="1" ht="12" customHeight="1">
      <c r="A14" s="441" t="s">
        <v>441</v>
      </c>
      <c r="B14" s="371" t="s">
        <v>182</v>
      </c>
      <c r="C14" s="458">
        <v>10262</v>
      </c>
      <c r="D14" s="458">
        <v>6663</v>
      </c>
      <c r="E14" s="459">
        <v>6600</v>
      </c>
    </row>
    <row r="15" spans="1:5" s="71" customFormat="1" ht="12" customHeight="1" thickBot="1">
      <c r="A15" s="445" t="s">
        <v>442</v>
      </c>
      <c r="B15" s="380" t="s">
        <v>185</v>
      </c>
      <c r="C15" s="466">
        <v>4</v>
      </c>
      <c r="D15" s="466">
        <v>4</v>
      </c>
      <c r="E15" s="467">
        <v>4</v>
      </c>
    </row>
    <row r="16" spans="1:5" s="71" customFormat="1" ht="12" customHeight="1" thickBot="1">
      <c r="A16" s="440" t="s">
        <v>6</v>
      </c>
      <c r="B16" s="364" t="s">
        <v>446</v>
      </c>
      <c r="C16" s="457">
        <f>C17+C18+C19+C20+C21+C22+C23</f>
        <v>44119</v>
      </c>
      <c r="D16" s="457">
        <f>D17+D18+D19+D20+D21+D22+D23</f>
        <v>29506</v>
      </c>
      <c r="E16" s="463">
        <f>E17+E18+E19+E20+E21+E22+E23</f>
        <v>26663</v>
      </c>
    </row>
    <row r="17" spans="1:5" s="71" customFormat="1" ht="12" customHeight="1">
      <c r="A17" s="444" t="s">
        <v>234</v>
      </c>
      <c r="B17" s="377" t="s">
        <v>233</v>
      </c>
      <c r="C17" s="464">
        <v>29147</v>
      </c>
      <c r="D17" s="464">
        <v>19457</v>
      </c>
      <c r="E17" s="465">
        <v>15738</v>
      </c>
    </row>
    <row r="18" spans="1:5" s="71" customFormat="1" ht="12" customHeight="1">
      <c r="A18" s="442" t="s">
        <v>235</v>
      </c>
      <c r="B18" s="371" t="s">
        <v>192</v>
      </c>
      <c r="C18" s="372">
        <v>3992</v>
      </c>
      <c r="D18" s="372">
        <v>3082</v>
      </c>
      <c r="E18" s="460">
        <v>566</v>
      </c>
    </row>
    <row r="19" spans="1:5" s="71" customFormat="1" ht="12" customHeight="1">
      <c r="A19" s="442" t="s">
        <v>236</v>
      </c>
      <c r="B19" s="371" t="s">
        <v>246</v>
      </c>
      <c r="C19" s="372"/>
      <c r="D19" s="372"/>
      <c r="E19" s="460"/>
    </row>
    <row r="20" spans="1:5" s="71" customFormat="1" ht="12" customHeight="1">
      <c r="A20" s="445" t="s">
        <v>237</v>
      </c>
      <c r="B20" s="371" t="s">
        <v>213</v>
      </c>
      <c r="C20" s="466">
        <v>4669</v>
      </c>
      <c r="D20" s="466">
        <v>2616</v>
      </c>
      <c r="E20" s="467">
        <v>5550</v>
      </c>
    </row>
    <row r="21" spans="1:5" s="71" customFormat="1" ht="12" customHeight="1">
      <c r="A21" s="445" t="s">
        <v>447</v>
      </c>
      <c r="B21" s="371" t="s">
        <v>289</v>
      </c>
      <c r="C21" s="466">
        <v>3406</v>
      </c>
      <c r="D21" s="466">
        <v>2539</v>
      </c>
      <c r="E21" s="467">
        <v>3255</v>
      </c>
    </row>
    <row r="22" spans="1:5" s="71" customFormat="1" ht="12" customHeight="1">
      <c r="A22" s="442" t="s">
        <v>448</v>
      </c>
      <c r="B22" s="371" t="s">
        <v>78</v>
      </c>
      <c r="C22" s="372"/>
      <c r="D22" s="372"/>
      <c r="E22" s="460"/>
    </row>
    <row r="23" spans="1:5" s="71" customFormat="1" ht="12" customHeight="1">
      <c r="A23" s="446" t="s">
        <v>449</v>
      </c>
      <c r="B23" s="383" t="s">
        <v>253</v>
      </c>
      <c r="C23" s="468">
        <f>C24+C25+C26+C27</f>
        <v>2905</v>
      </c>
      <c r="D23" s="468">
        <f>D24+D25+D26+D27</f>
        <v>1812</v>
      </c>
      <c r="E23" s="469">
        <f>E24+E25+E26+E27</f>
        <v>1554</v>
      </c>
    </row>
    <row r="24" spans="1:5" s="71" customFormat="1" ht="12" customHeight="1">
      <c r="A24" s="442" t="s">
        <v>450</v>
      </c>
      <c r="B24" s="384" t="s">
        <v>288</v>
      </c>
      <c r="C24" s="470"/>
      <c r="D24" s="470"/>
      <c r="E24" s="471"/>
    </row>
    <row r="25" spans="1:5" s="71" customFormat="1" ht="12" customHeight="1">
      <c r="A25" s="442" t="s">
        <v>451</v>
      </c>
      <c r="B25" s="384" t="s">
        <v>214</v>
      </c>
      <c r="C25" s="470"/>
      <c r="D25" s="470"/>
      <c r="E25" s="471"/>
    </row>
    <row r="26" spans="1:5" s="71" customFormat="1" ht="12" customHeight="1">
      <c r="A26" s="442" t="s">
        <v>452</v>
      </c>
      <c r="B26" s="384" t="s">
        <v>77</v>
      </c>
      <c r="C26" s="470">
        <v>2905</v>
      </c>
      <c r="D26" s="470">
        <v>1812</v>
      </c>
      <c r="E26" s="471">
        <v>1554</v>
      </c>
    </row>
    <row r="27" spans="1:5" s="71" customFormat="1" ht="12" customHeight="1" thickBot="1">
      <c r="A27" s="445" t="s">
        <v>453</v>
      </c>
      <c r="B27" s="385" t="s">
        <v>78</v>
      </c>
      <c r="C27" s="472"/>
      <c r="D27" s="472"/>
      <c r="E27" s="473"/>
    </row>
    <row r="28" spans="1:5" s="71" customFormat="1" ht="12" customHeight="1" thickBot="1">
      <c r="A28" s="440" t="s">
        <v>7</v>
      </c>
      <c r="B28" s="364" t="s">
        <v>454</v>
      </c>
      <c r="C28" s="457">
        <f>C29+C36</f>
        <v>18696</v>
      </c>
      <c r="D28" s="457">
        <f>D29+D36</f>
        <v>19172</v>
      </c>
      <c r="E28" s="463">
        <f>E29+E36</f>
        <v>36987</v>
      </c>
    </row>
    <row r="29" spans="1:5" s="71" customFormat="1" ht="12" customHeight="1">
      <c r="A29" s="447" t="s">
        <v>238</v>
      </c>
      <c r="B29" s="386" t="s">
        <v>290</v>
      </c>
      <c r="C29" s="474">
        <f>C30+C31+C32+C33+C34+C35</f>
        <v>18696</v>
      </c>
      <c r="D29" s="474">
        <f>D30+D31+D32+D33+D34</f>
        <v>17992</v>
      </c>
      <c r="E29" s="474">
        <f>E30+E31+E32+E33+E34</f>
        <v>21851</v>
      </c>
    </row>
    <row r="30" spans="1:5" s="71" customFormat="1" ht="12" customHeight="1">
      <c r="A30" s="442" t="s">
        <v>455</v>
      </c>
      <c r="B30" s="384" t="s">
        <v>292</v>
      </c>
      <c r="C30" s="470">
        <v>3938</v>
      </c>
      <c r="D30" s="470">
        <v>1972</v>
      </c>
      <c r="E30" s="471">
        <v>150</v>
      </c>
    </row>
    <row r="31" spans="1:5" s="71" customFormat="1" ht="12" customHeight="1">
      <c r="A31" s="442" t="s">
        <v>456</v>
      </c>
      <c r="B31" s="384" t="s">
        <v>291</v>
      </c>
      <c r="C31" s="470">
        <v>2241</v>
      </c>
      <c r="D31" s="470">
        <v>2115</v>
      </c>
      <c r="E31" s="471">
        <v>2910</v>
      </c>
    </row>
    <row r="32" spans="1:5" s="71" customFormat="1" ht="12" customHeight="1">
      <c r="A32" s="442" t="s">
        <v>457</v>
      </c>
      <c r="B32" s="384" t="s">
        <v>293</v>
      </c>
      <c r="C32" s="470">
        <v>1467</v>
      </c>
      <c r="D32" s="470">
        <v>1482</v>
      </c>
      <c r="E32" s="471">
        <v>1336</v>
      </c>
    </row>
    <row r="33" spans="1:5" s="71" customFormat="1" ht="12" customHeight="1">
      <c r="A33" s="442" t="s">
        <v>457</v>
      </c>
      <c r="B33" s="385" t="s">
        <v>294</v>
      </c>
      <c r="C33" s="472">
        <v>10950</v>
      </c>
      <c r="D33" s="472">
        <v>10819</v>
      </c>
      <c r="E33" s="473">
        <v>11040</v>
      </c>
    </row>
    <row r="34" spans="1:5" s="71" customFormat="1" ht="12" customHeight="1">
      <c r="A34" s="442" t="s">
        <v>458</v>
      </c>
      <c r="B34" s="385" t="s">
        <v>431</v>
      </c>
      <c r="C34" s="472"/>
      <c r="D34" s="472">
        <v>1604</v>
      </c>
      <c r="E34" s="473">
        <v>6415</v>
      </c>
    </row>
    <row r="35" spans="1:5" s="71" customFormat="1" ht="12" customHeight="1">
      <c r="A35" s="442" t="s">
        <v>459</v>
      </c>
      <c r="B35" s="385" t="s">
        <v>432</v>
      </c>
      <c r="C35" s="472">
        <v>100</v>
      </c>
      <c r="D35" s="472">
        <v>114</v>
      </c>
      <c r="E35" s="473"/>
    </row>
    <row r="36" spans="1:5" s="71" customFormat="1" ht="12" customHeight="1">
      <c r="A36" s="446" t="s">
        <v>239</v>
      </c>
      <c r="B36" s="383" t="s">
        <v>461</v>
      </c>
      <c r="C36" s="468">
        <f>C37+C38+C39+C40</f>
        <v>0</v>
      </c>
      <c r="D36" s="468">
        <f>D37+D38+D39+D40</f>
        <v>1180</v>
      </c>
      <c r="E36" s="469">
        <f>E37+E38+E39+E40</f>
        <v>15136</v>
      </c>
    </row>
    <row r="37" spans="1:5" s="71" customFormat="1" ht="12" customHeight="1">
      <c r="A37" s="442" t="s">
        <v>460</v>
      </c>
      <c r="B37" s="384" t="s">
        <v>292</v>
      </c>
      <c r="C37" s="470"/>
      <c r="D37" s="470">
        <v>630</v>
      </c>
      <c r="E37" s="471">
        <v>3011</v>
      </c>
    </row>
    <row r="38" spans="1:5" s="71" customFormat="1" ht="12" customHeight="1">
      <c r="A38" s="442" t="s">
        <v>462</v>
      </c>
      <c r="B38" s="384" t="s">
        <v>293</v>
      </c>
      <c r="C38" s="470"/>
      <c r="D38" s="470"/>
      <c r="E38" s="471"/>
    </row>
    <row r="39" spans="1:5" s="71" customFormat="1" ht="12" customHeight="1">
      <c r="A39" s="442" t="s">
        <v>463</v>
      </c>
      <c r="B39" s="384" t="s">
        <v>294</v>
      </c>
      <c r="C39" s="470"/>
      <c r="D39" s="470"/>
      <c r="E39" s="471"/>
    </row>
    <row r="40" spans="1:5" s="71" customFormat="1" ht="12" customHeight="1" thickBot="1">
      <c r="A40" s="445" t="s">
        <v>254</v>
      </c>
      <c r="B40" s="385" t="s">
        <v>430</v>
      </c>
      <c r="C40" s="472"/>
      <c r="D40" s="472">
        <v>550</v>
      </c>
      <c r="E40" s="473">
        <v>12125</v>
      </c>
    </row>
    <row r="41" spans="1:5" s="71" customFormat="1" ht="12" customHeight="1" thickBot="1">
      <c r="A41" s="440" t="s">
        <v>8</v>
      </c>
      <c r="B41" s="364" t="s">
        <v>464</v>
      </c>
      <c r="C41" s="419">
        <f>C42+C43</f>
        <v>0</v>
      </c>
      <c r="D41" s="419">
        <f>D42+D43</f>
        <v>16</v>
      </c>
      <c r="E41" s="452">
        <f>E42+E43</f>
        <v>2718</v>
      </c>
    </row>
    <row r="42" spans="1:5" s="71" customFormat="1" ht="12" customHeight="1">
      <c r="A42" s="448" t="s">
        <v>240</v>
      </c>
      <c r="B42" s="387" t="s">
        <v>250</v>
      </c>
      <c r="C42" s="391"/>
      <c r="D42" s="391">
        <v>16</v>
      </c>
      <c r="E42" s="475">
        <v>2718</v>
      </c>
    </row>
    <row r="43" spans="1:5" s="71" customFormat="1" ht="12" customHeight="1" thickBot="1">
      <c r="A43" s="449" t="s">
        <v>241</v>
      </c>
      <c r="B43" s="377" t="s">
        <v>249</v>
      </c>
      <c r="C43" s="450"/>
      <c r="D43" s="450"/>
      <c r="E43" s="451"/>
    </row>
    <row r="44" spans="1:5" s="71" customFormat="1" ht="12" customHeight="1" thickBot="1">
      <c r="A44" s="440" t="s">
        <v>9</v>
      </c>
      <c r="B44" s="364" t="s">
        <v>465</v>
      </c>
      <c r="C44" s="457">
        <f>SUM(C45:C46)</f>
        <v>-212</v>
      </c>
      <c r="D44" s="457">
        <f>SUM(D45:D46)</f>
        <v>-489</v>
      </c>
      <c r="E44" s="463">
        <f>SUM(E45:E46)</f>
        <v>0</v>
      </c>
    </row>
    <row r="45" spans="1:5" s="71" customFormat="1" ht="12" customHeight="1">
      <c r="A45" s="444" t="s">
        <v>242</v>
      </c>
      <c r="B45" s="377" t="s">
        <v>180</v>
      </c>
      <c r="C45" s="464"/>
      <c r="D45" s="464"/>
      <c r="E45" s="465"/>
    </row>
    <row r="46" spans="1:5" s="71" customFormat="1" ht="12" customHeight="1" thickBot="1">
      <c r="A46" s="442" t="s">
        <v>243</v>
      </c>
      <c r="B46" s="371" t="s">
        <v>295</v>
      </c>
      <c r="C46" s="372">
        <v>-212</v>
      </c>
      <c r="D46" s="372">
        <v>-489</v>
      </c>
      <c r="E46" s="460"/>
    </row>
    <row r="47" spans="1:5" s="71" customFormat="1" ht="12" customHeight="1" thickBot="1">
      <c r="A47" s="440" t="s">
        <v>10</v>
      </c>
      <c r="B47" s="388" t="s">
        <v>255</v>
      </c>
      <c r="C47" s="457">
        <f>C5+C12+C16+C28+C41+C44</f>
        <v>159406</v>
      </c>
      <c r="D47" s="457">
        <f>D5+D12+D16+D28+D41+D44</f>
        <v>157131</v>
      </c>
      <c r="E47" s="463">
        <f>E5+E12+E16+E28+E41+E44</f>
        <v>161101</v>
      </c>
    </row>
    <row r="48" spans="1:5" s="71" customFormat="1" ht="12" customHeight="1">
      <c r="A48" s="447" t="s">
        <v>11</v>
      </c>
      <c r="B48" s="386" t="s">
        <v>256</v>
      </c>
      <c r="C48" s="539"/>
      <c r="D48" s="539"/>
      <c r="E48" s="540"/>
    </row>
    <row r="49" spans="1:5" s="71" customFormat="1" ht="12" customHeight="1">
      <c r="A49" s="444" t="s">
        <v>244</v>
      </c>
      <c r="B49" s="389" t="s">
        <v>251</v>
      </c>
      <c r="C49" s="476" t="s">
        <v>467</v>
      </c>
      <c r="D49" s="476">
        <v>6978</v>
      </c>
      <c r="E49" s="477"/>
    </row>
    <row r="50" spans="1:5" s="71" customFormat="1" ht="12" customHeight="1">
      <c r="A50" s="444" t="s">
        <v>245</v>
      </c>
      <c r="B50" s="390" t="s">
        <v>252</v>
      </c>
      <c r="C50" s="478"/>
      <c r="D50" s="478"/>
      <c r="E50" s="479"/>
    </row>
    <row r="51" spans="1:5" s="71" customFormat="1" ht="12" customHeight="1" thickBot="1">
      <c r="A51" s="441" t="s">
        <v>12</v>
      </c>
      <c r="B51" s="370" t="s">
        <v>191</v>
      </c>
      <c r="C51" s="458"/>
      <c r="D51" s="458"/>
      <c r="E51" s="459"/>
    </row>
    <row r="52" spans="1:5" s="71" customFormat="1" ht="12" customHeight="1" thickBot="1">
      <c r="A52" s="440" t="s">
        <v>13</v>
      </c>
      <c r="B52" s="364" t="s">
        <v>193</v>
      </c>
      <c r="C52" s="455"/>
      <c r="D52" s="455"/>
      <c r="E52" s="456">
        <v>18407</v>
      </c>
    </row>
    <row r="53" spans="1:5" s="71" customFormat="1" ht="12" customHeight="1" thickBot="1">
      <c r="A53" s="440" t="s">
        <v>14</v>
      </c>
      <c r="B53" s="364" t="s">
        <v>466</v>
      </c>
      <c r="C53" s="457">
        <f>C47+C48+C51+C52</f>
        <v>159406</v>
      </c>
      <c r="D53" s="457">
        <f>D47+D48+D49+D50+D51+D52</f>
        <v>164109</v>
      </c>
      <c r="E53" s="457">
        <f>E47+E48+E49+E50+E51+E52</f>
        <v>179508</v>
      </c>
    </row>
    <row r="54" spans="1:5" s="79" customFormat="1" ht="12.75" customHeight="1">
      <c r="A54" s="319"/>
      <c r="B54" s="320"/>
      <c r="C54" s="78"/>
      <c r="D54" s="78"/>
      <c r="E54" s="78"/>
    </row>
    <row r="55" spans="1:5" s="79" customFormat="1" ht="12.75" customHeight="1">
      <c r="A55" s="319"/>
      <c r="B55" s="320"/>
      <c r="C55" s="78"/>
      <c r="D55" s="78"/>
      <c r="E55" s="78"/>
    </row>
    <row r="56" spans="1:5" s="79" customFormat="1" ht="12.75" customHeight="1">
      <c r="A56" s="319"/>
      <c r="B56" s="320"/>
      <c r="C56" s="78"/>
      <c r="D56" s="78"/>
      <c r="E56" s="78"/>
    </row>
    <row r="57" spans="1:5" s="79" customFormat="1" ht="12.75" customHeight="1">
      <c r="A57" s="319"/>
      <c r="B57" s="320"/>
      <c r="C57" s="78"/>
      <c r="D57" s="78"/>
      <c r="E57" s="78"/>
    </row>
    <row r="58" spans="1:5" s="79" customFormat="1" ht="12.75" customHeight="1">
      <c r="A58" s="319"/>
      <c r="B58" s="320"/>
      <c r="C58" s="78"/>
      <c r="D58" s="78"/>
      <c r="E58" s="78"/>
    </row>
    <row r="59" spans="1:5" ht="12.75" customHeight="1">
      <c r="A59" s="321"/>
      <c r="B59" s="321"/>
      <c r="C59" s="321"/>
      <c r="D59" s="321"/>
      <c r="E59" s="321"/>
    </row>
    <row r="60" spans="1:5" ht="16.5" customHeight="1">
      <c r="A60" s="322" t="s">
        <v>34</v>
      </c>
      <c r="B60" s="322"/>
      <c r="C60" s="322"/>
      <c r="D60" s="322"/>
      <c r="E60" s="322"/>
    </row>
    <row r="61" spans="1:5" ht="16.5" customHeight="1" thickBot="1">
      <c r="A61" s="323"/>
      <c r="B61" s="323"/>
      <c r="C61" s="323"/>
      <c r="D61" s="557" t="s">
        <v>52</v>
      </c>
      <c r="E61" s="557"/>
    </row>
    <row r="62" spans="1:5" ht="37.5" customHeight="1" thickBot="1">
      <c r="A62" s="358" t="s">
        <v>1</v>
      </c>
      <c r="B62" s="359" t="s">
        <v>35</v>
      </c>
      <c r="C62" s="352" t="s">
        <v>427</v>
      </c>
      <c r="D62" s="352" t="s">
        <v>428</v>
      </c>
      <c r="E62" s="353" t="s">
        <v>429</v>
      </c>
    </row>
    <row r="63" spans="1:5" s="357" customFormat="1" ht="12" customHeight="1" thickBot="1">
      <c r="A63" s="360">
        <v>1</v>
      </c>
      <c r="B63" s="361">
        <v>2</v>
      </c>
      <c r="C63" s="361">
        <v>3</v>
      </c>
      <c r="D63" s="361">
        <v>4</v>
      </c>
      <c r="E63" s="362">
        <v>5</v>
      </c>
    </row>
    <row r="64" spans="1:5" ht="12" customHeight="1" thickBot="1">
      <c r="A64" s="439" t="s">
        <v>3</v>
      </c>
      <c r="B64" s="392" t="s">
        <v>264</v>
      </c>
      <c r="C64" s="365">
        <f>SUM(C65:C71)</f>
        <v>134696</v>
      </c>
      <c r="D64" s="365">
        <f>SUM(D65:D71)</f>
        <v>131029</v>
      </c>
      <c r="E64" s="366">
        <f>SUM(E65:E71)</f>
        <v>134168</v>
      </c>
    </row>
    <row r="65" spans="1:5" ht="12" customHeight="1">
      <c r="A65" s="448" t="s">
        <v>257</v>
      </c>
      <c r="B65" s="387" t="s">
        <v>36</v>
      </c>
      <c r="C65" s="393">
        <v>59118</v>
      </c>
      <c r="D65" s="393">
        <v>49381</v>
      </c>
      <c r="E65" s="394">
        <v>51453</v>
      </c>
    </row>
    <row r="66" spans="1:5" ht="12" customHeight="1">
      <c r="A66" s="442" t="s">
        <v>258</v>
      </c>
      <c r="B66" s="371" t="s">
        <v>37</v>
      </c>
      <c r="C66" s="373">
        <v>17930</v>
      </c>
      <c r="D66" s="373">
        <v>13292</v>
      </c>
      <c r="E66" s="374">
        <v>11754</v>
      </c>
    </row>
    <row r="67" spans="1:5" ht="12" customHeight="1">
      <c r="A67" s="442" t="s">
        <v>259</v>
      </c>
      <c r="B67" s="371" t="s">
        <v>38</v>
      </c>
      <c r="C67" s="381">
        <v>37422</v>
      </c>
      <c r="D67" s="381">
        <v>40964</v>
      </c>
      <c r="E67" s="382">
        <v>43518</v>
      </c>
    </row>
    <row r="68" spans="1:5" ht="12" customHeight="1">
      <c r="A68" s="442" t="s">
        <v>260</v>
      </c>
      <c r="B68" s="395" t="s">
        <v>205</v>
      </c>
      <c r="C68" s="381">
        <v>989</v>
      </c>
      <c r="D68" s="381">
        <v>2165</v>
      </c>
      <c r="E68" s="382">
        <v>3092</v>
      </c>
    </row>
    <row r="69" spans="1:5" ht="12" customHeight="1">
      <c r="A69" s="442" t="s">
        <v>261</v>
      </c>
      <c r="B69" s="396" t="s">
        <v>296</v>
      </c>
      <c r="C69" s="381">
        <v>14275</v>
      </c>
      <c r="D69" s="381">
        <v>20355</v>
      </c>
      <c r="E69" s="382">
        <v>19396</v>
      </c>
    </row>
    <row r="70" spans="1:5" ht="12" customHeight="1">
      <c r="A70" s="442" t="s">
        <v>262</v>
      </c>
      <c r="B70" s="371" t="s">
        <v>196</v>
      </c>
      <c r="C70" s="381">
        <v>4962</v>
      </c>
      <c r="D70" s="381">
        <v>4872</v>
      </c>
      <c r="E70" s="382">
        <v>4955</v>
      </c>
    </row>
    <row r="71" spans="1:5" ht="12" customHeight="1" thickBot="1">
      <c r="A71" s="442" t="s">
        <v>263</v>
      </c>
      <c r="B71" s="397" t="s">
        <v>39</v>
      </c>
      <c r="C71" s="381"/>
      <c r="D71" s="381"/>
      <c r="E71" s="382"/>
    </row>
    <row r="72" spans="1:5" ht="12" customHeight="1" thickBot="1">
      <c r="A72" s="440" t="s">
        <v>4</v>
      </c>
      <c r="B72" s="398" t="s">
        <v>270</v>
      </c>
      <c r="C72" s="369">
        <f>SUM(C73:C77)</f>
        <v>16069</v>
      </c>
      <c r="D72" s="369">
        <f>SUM(D73:D77)</f>
        <v>13912</v>
      </c>
      <c r="E72" s="376">
        <f>SUM(E73:E77)</f>
        <v>13673</v>
      </c>
    </row>
    <row r="73" spans="1:5" ht="12" customHeight="1">
      <c r="A73" s="444" t="s">
        <v>265</v>
      </c>
      <c r="B73" s="377" t="s">
        <v>194</v>
      </c>
      <c r="C73" s="378">
        <v>9190</v>
      </c>
      <c r="D73" s="378">
        <v>8314</v>
      </c>
      <c r="E73" s="379">
        <v>8448</v>
      </c>
    </row>
    <row r="74" spans="1:5" ht="12" customHeight="1">
      <c r="A74" s="444" t="s">
        <v>266</v>
      </c>
      <c r="B74" s="371" t="s">
        <v>215</v>
      </c>
      <c r="C74" s="373">
        <v>4215</v>
      </c>
      <c r="D74" s="373">
        <v>2373</v>
      </c>
      <c r="E74" s="374">
        <v>5225</v>
      </c>
    </row>
    <row r="75" spans="1:5" ht="12" customHeight="1">
      <c r="A75" s="444" t="s">
        <v>267</v>
      </c>
      <c r="B75" s="371" t="s">
        <v>297</v>
      </c>
      <c r="C75" s="373">
        <v>2664</v>
      </c>
      <c r="D75" s="373">
        <v>3225</v>
      </c>
      <c r="E75" s="374"/>
    </row>
    <row r="76" spans="1:5" ht="12" customHeight="1">
      <c r="A76" s="444" t="s">
        <v>268</v>
      </c>
      <c r="B76" s="371" t="s">
        <v>195</v>
      </c>
      <c r="C76" s="373"/>
      <c r="D76" s="373"/>
      <c r="E76" s="374"/>
    </row>
    <row r="77" spans="1:5" ht="12" customHeight="1" thickBot="1">
      <c r="A77" s="445" t="s">
        <v>269</v>
      </c>
      <c r="B77" s="397" t="s">
        <v>298</v>
      </c>
      <c r="C77" s="381"/>
      <c r="D77" s="381"/>
      <c r="E77" s="382"/>
    </row>
    <row r="78" spans="1:5" ht="12" customHeight="1" thickBot="1">
      <c r="A78" s="440" t="s">
        <v>6</v>
      </c>
      <c r="B78" s="398" t="s">
        <v>271</v>
      </c>
      <c r="C78" s="369">
        <f>SUM(C79:C81)</f>
        <v>0</v>
      </c>
      <c r="D78" s="369">
        <f>SUM(D79:D81)</f>
        <v>0</v>
      </c>
      <c r="E78" s="376">
        <f>SUM(E79:E81)</f>
        <v>23401</v>
      </c>
    </row>
    <row r="79" spans="1:5" ht="12" customHeight="1">
      <c r="A79" s="444" t="s">
        <v>234</v>
      </c>
      <c r="B79" s="377" t="s">
        <v>91</v>
      </c>
      <c r="C79" s="378"/>
      <c r="D79" s="378"/>
      <c r="E79" s="379">
        <v>300</v>
      </c>
    </row>
    <row r="80" spans="1:5" ht="12" customHeight="1">
      <c r="A80" s="442" t="s">
        <v>235</v>
      </c>
      <c r="B80" s="371" t="s">
        <v>433</v>
      </c>
      <c r="C80" s="373"/>
      <c r="D80" s="373"/>
      <c r="E80" s="374">
        <v>30</v>
      </c>
    </row>
    <row r="81" spans="1:5" ht="12" customHeight="1" thickBot="1">
      <c r="A81" s="445" t="s">
        <v>236</v>
      </c>
      <c r="B81" s="371" t="s">
        <v>299</v>
      </c>
      <c r="C81" s="381"/>
      <c r="D81" s="381"/>
      <c r="E81" s="382">
        <v>23071</v>
      </c>
    </row>
    <row r="82" spans="1:5" ht="12" customHeight="1" thickBot="1">
      <c r="A82" s="440" t="s">
        <v>7</v>
      </c>
      <c r="B82" s="398" t="s">
        <v>220</v>
      </c>
      <c r="C82" s="367">
        <v>4215</v>
      </c>
      <c r="D82" s="367">
        <v>2002</v>
      </c>
      <c r="E82" s="368">
        <v>2000</v>
      </c>
    </row>
    <row r="83" spans="1:5" ht="12" customHeight="1" thickBot="1">
      <c r="A83" s="440" t="s">
        <v>8</v>
      </c>
      <c r="B83" s="398" t="s">
        <v>221</v>
      </c>
      <c r="C83" s="367">
        <v>306</v>
      </c>
      <c r="D83" s="367"/>
      <c r="E83" s="368"/>
    </row>
    <row r="84" spans="1:5" ht="12" customHeight="1" thickBot="1">
      <c r="A84" s="440" t="s">
        <v>9</v>
      </c>
      <c r="B84" s="398" t="s">
        <v>434</v>
      </c>
      <c r="C84" s="367"/>
      <c r="D84" s="367">
        <v>40</v>
      </c>
      <c r="E84" s="368">
        <v>2694</v>
      </c>
    </row>
    <row r="85" spans="1:5" ht="12" customHeight="1" thickBot="1">
      <c r="A85" s="440" t="s">
        <v>10</v>
      </c>
      <c r="B85" s="398" t="s">
        <v>468</v>
      </c>
      <c r="C85" s="369">
        <f>SUM(C86:C87)</f>
        <v>1644</v>
      </c>
      <c r="D85" s="369">
        <f>SUM(D86:D87)</f>
        <v>4125</v>
      </c>
      <c r="E85" s="376">
        <f>SUM(E86:E87)</f>
        <v>3572</v>
      </c>
    </row>
    <row r="86" spans="1:5" ht="12" customHeight="1">
      <c r="A86" s="444" t="s">
        <v>247</v>
      </c>
      <c r="B86" s="377" t="s">
        <v>190</v>
      </c>
      <c r="C86" s="378">
        <v>893</v>
      </c>
      <c r="D86" s="378">
        <v>3571</v>
      </c>
      <c r="E86" s="379">
        <v>3572</v>
      </c>
    </row>
    <row r="87" spans="1:5" ht="12" customHeight="1" thickBot="1">
      <c r="A87" s="445" t="s">
        <v>248</v>
      </c>
      <c r="B87" s="397" t="s">
        <v>300</v>
      </c>
      <c r="C87" s="381">
        <v>751</v>
      </c>
      <c r="D87" s="381">
        <v>554</v>
      </c>
      <c r="E87" s="382"/>
    </row>
    <row r="88" spans="1:5" ht="12" customHeight="1" thickBot="1">
      <c r="A88" s="440" t="s">
        <v>27</v>
      </c>
      <c r="B88" s="398" t="s">
        <v>469</v>
      </c>
      <c r="C88" s="369">
        <f>C64+C72+C78+C82+C83+C84+C85</f>
        <v>156930</v>
      </c>
      <c r="D88" s="369">
        <f>D64+D72+D78+D82+D83+D84+D85</f>
        <v>151108</v>
      </c>
      <c r="E88" s="369">
        <f>E64+E72+E78+E82+E83+E84+E85</f>
        <v>179508</v>
      </c>
    </row>
    <row r="89" ht="15.75">
      <c r="A89" s="123"/>
    </row>
  </sheetData>
  <sheetProtection/>
  <mergeCells count="2">
    <mergeCell ref="D2:E2"/>
    <mergeCell ref="D61:E61"/>
  </mergeCells>
  <printOptions horizontalCentered="1"/>
  <pageMargins left="0.5905511811023623" right="0.3937007874015748" top="1.61" bottom="0.4330708661417323" header="0.62" footer="0.2362204724409449"/>
  <pageSetup horizontalDpi="600" verticalDpi="600" orientation="portrait" paperSize="9" r:id="rId1"/>
  <headerFooter alignWithMargins="0">
    <oddHeader>&amp;C&amp;"Times New Roman CE,Félkövér"
Sióagárd KözségÖnkormányzata
2010. ÉVI KÖLTSÉGVETÉSÉNEK PÉNZÜGYI MÉRLEGE
&amp;R&amp;"Times New Roman CE,Félkövér dőlt"
&amp;12 2. 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B1">
      <selection activeCell="E28" sqref="E28"/>
    </sheetView>
  </sheetViews>
  <sheetFormatPr defaultColWidth="9.00390625" defaultRowHeight="12.75"/>
  <cols>
    <col min="1" max="1" width="6.375" style="43" customWidth="1"/>
    <col min="2" max="2" width="29.00390625" style="44" customWidth="1"/>
    <col min="3" max="4" width="9.00390625" style="44" customWidth="1"/>
    <col min="5" max="5" width="9.50390625" style="44" customWidth="1"/>
    <col min="6" max="6" width="8.875" style="44" customWidth="1"/>
    <col min="7" max="7" width="8.625" style="44" customWidth="1"/>
    <col min="8" max="8" width="8.875" style="44" customWidth="1"/>
    <col min="9" max="9" width="8.125" style="44" customWidth="1"/>
    <col min="10" max="14" width="9.50390625" style="44" customWidth="1"/>
    <col min="15" max="15" width="12.625" style="43" customWidth="1"/>
    <col min="16" max="16" width="9.375" style="533" customWidth="1"/>
    <col min="17" max="16384" width="9.375" style="44" customWidth="1"/>
  </cols>
  <sheetData>
    <row r="1" spans="1:16" s="43" customFormat="1" ht="25.5" customHeight="1" thickBot="1">
      <c r="A1" s="120" t="s">
        <v>1</v>
      </c>
      <c r="B1" s="259" t="s">
        <v>106</v>
      </c>
      <c r="C1" s="121" t="s">
        <v>166</v>
      </c>
      <c r="D1" s="121" t="s">
        <v>167</v>
      </c>
      <c r="E1" s="121" t="s">
        <v>168</v>
      </c>
      <c r="F1" s="121" t="s">
        <v>169</v>
      </c>
      <c r="G1" s="121" t="s">
        <v>170</v>
      </c>
      <c r="H1" s="121" t="s">
        <v>171</v>
      </c>
      <c r="I1" s="121" t="s">
        <v>172</v>
      </c>
      <c r="J1" s="121" t="s">
        <v>173</v>
      </c>
      <c r="K1" s="121" t="s">
        <v>174</v>
      </c>
      <c r="L1" s="121" t="s">
        <v>175</v>
      </c>
      <c r="M1" s="121" t="s">
        <v>176</v>
      </c>
      <c r="N1" s="121" t="s">
        <v>177</v>
      </c>
      <c r="O1" s="122" t="s">
        <v>47</v>
      </c>
      <c r="P1" s="530"/>
    </row>
    <row r="2" spans="1:16" s="58" customFormat="1" ht="15" customHeight="1" thickBot="1">
      <c r="A2" s="125" t="s">
        <v>3</v>
      </c>
      <c r="B2" s="427" t="s">
        <v>58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09"/>
      <c r="P2" s="531"/>
    </row>
    <row r="3" spans="1:16" s="58" customFormat="1" ht="15" customHeight="1">
      <c r="A3" s="425" t="s">
        <v>4</v>
      </c>
      <c r="B3" s="428" t="s">
        <v>286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8">
        <f aca="true" t="shared" si="0" ref="O3:O12">SUM(C3:N3)</f>
        <v>0</v>
      </c>
      <c r="P3" s="531"/>
    </row>
    <row r="4" spans="1:16" s="59" customFormat="1" ht="13.5" customHeight="1">
      <c r="A4" s="124" t="s">
        <v>6</v>
      </c>
      <c r="B4" s="429" t="s">
        <v>206</v>
      </c>
      <c r="C4" s="260">
        <v>2788</v>
      </c>
      <c r="D4" s="260">
        <v>2710</v>
      </c>
      <c r="E4" s="260">
        <v>10250</v>
      </c>
      <c r="F4" s="260">
        <v>2593</v>
      </c>
      <c r="G4" s="260">
        <v>2632</v>
      </c>
      <c r="H4" s="260">
        <v>2783</v>
      </c>
      <c r="I4" s="260">
        <v>2224</v>
      </c>
      <c r="J4" s="260">
        <v>1963</v>
      </c>
      <c r="K4" s="260">
        <v>9965</v>
      </c>
      <c r="L4" s="260">
        <v>2890</v>
      </c>
      <c r="M4" s="260">
        <v>2810</v>
      </c>
      <c r="N4" s="260">
        <v>2852</v>
      </c>
      <c r="O4" s="305">
        <f t="shared" si="0"/>
        <v>46460</v>
      </c>
      <c r="P4" s="532"/>
    </row>
    <row r="5" spans="1:16" s="59" customFormat="1" ht="13.5" customHeight="1">
      <c r="A5" s="425" t="s">
        <v>7</v>
      </c>
      <c r="B5" s="430" t="s">
        <v>207</v>
      </c>
      <c r="C5" s="262">
        <v>5565</v>
      </c>
      <c r="D5" s="262">
        <v>5565</v>
      </c>
      <c r="E5" s="262">
        <v>5565</v>
      </c>
      <c r="F5" s="262">
        <v>5565</v>
      </c>
      <c r="G5" s="262">
        <v>5565</v>
      </c>
      <c r="H5" s="262">
        <v>5560</v>
      </c>
      <c r="I5" s="262">
        <v>5568</v>
      </c>
      <c r="J5" s="262">
        <v>5565</v>
      </c>
      <c r="K5" s="262">
        <v>5565</v>
      </c>
      <c r="L5" s="262">
        <v>5565</v>
      </c>
      <c r="M5" s="262">
        <v>5565</v>
      </c>
      <c r="N5" s="262">
        <v>5565</v>
      </c>
      <c r="O5" s="307">
        <f t="shared" si="0"/>
        <v>66778</v>
      </c>
      <c r="P5" s="532"/>
    </row>
    <row r="6" spans="1:16" s="59" customFormat="1" ht="13.5" customHeight="1">
      <c r="A6" s="425" t="s">
        <v>8</v>
      </c>
      <c r="B6" s="429" t="s">
        <v>208</v>
      </c>
      <c r="C6" s="260"/>
      <c r="D6" s="260"/>
      <c r="E6" s="260">
        <v>3304</v>
      </c>
      <c r="F6" s="260"/>
      <c r="G6" s="260">
        <v>1740</v>
      </c>
      <c r="H6" s="260">
        <v>3011</v>
      </c>
      <c r="I6" s="260">
        <v>1554</v>
      </c>
      <c r="J6" s="260">
        <v>3200</v>
      </c>
      <c r="K6" s="260">
        <v>5300</v>
      </c>
      <c r="L6" s="260">
        <v>2100</v>
      </c>
      <c r="M6" s="260">
        <v>2100</v>
      </c>
      <c r="N6" s="260">
        <v>985</v>
      </c>
      <c r="O6" s="305">
        <f t="shared" si="0"/>
        <v>23294</v>
      </c>
      <c r="P6" s="532"/>
    </row>
    <row r="7" spans="1:16" s="59" customFormat="1" ht="13.5" customHeight="1">
      <c r="A7" s="425" t="s">
        <v>9</v>
      </c>
      <c r="B7" s="429" t="s">
        <v>358</v>
      </c>
      <c r="C7" s="260">
        <v>1280</v>
      </c>
      <c r="D7" s="260">
        <v>1280</v>
      </c>
      <c r="E7" s="260">
        <v>1280</v>
      </c>
      <c r="F7" s="260">
        <v>4625</v>
      </c>
      <c r="G7" s="260">
        <v>1280</v>
      </c>
      <c r="H7" s="260">
        <v>1280</v>
      </c>
      <c r="I7" s="260">
        <v>1280</v>
      </c>
      <c r="J7" s="260">
        <v>1280</v>
      </c>
      <c r="K7" s="260">
        <v>4625</v>
      </c>
      <c r="L7" s="260">
        <v>1280</v>
      </c>
      <c r="M7" s="260">
        <v>1280</v>
      </c>
      <c r="N7" s="260">
        <v>3799</v>
      </c>
      <c r="O7" s="305">
        <f t="shared" si="0"/>
        <v>24569</v>
      </c>
      <c r="P7" s="532"/>
    </row>
    <row r="8" spans="1:16" s="59" customFormat="1" ht="13.5" customHeight="1">
      <c r="A8" s="425" t="s">
        <v>10</v>
      </c>
      <c r="B8" s="429" t="s">
        <v>186</v>
      </c>
      <c r="C8" s="260"/>
      <c r="D8" s="260"/>
      <c r="E8" s="260"/>
      <c r="F8" s="260">
        <v>9203</v>
      </c>
      <c r="G8" s="260"/>
      <c r="H8" s="260">
        <v>9204</v>
      </c>
      <c r="I8" s="260"/>
      <c r="J8" s="260"/>
      <c r="K8" s="260"/>
      <c r="L8" s="260"/>
      <c r="M8" s="260"/>
      <c r="N8" s="260"/>
      <c r="O8" s="305">
        <f t="shared" si="0"/>
        <v>18407</v>
      </c>
      <c r="P8" s="532"/>
    </row>
    <row r="9" spans="1:16" s="59" customFormat="1" ht="13.5" customHeight="1">
      <c r="A9" s="425" t="s">
        <v>11</v>
      </c>
      <c r="B9" s="429" t="s">
        <v>209</v>
      </c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305">
        <f t="shared" si="0"/>
        <v>0</v>
      </c>
      <c r="P9" s="532"/>
    </row>
    <row r="10" spans="1:16" s="59" customFormat="1" ht="13.5" customHeight="1">
      <c r="A10" s="425" t="s">
        <v>12</v>
      </c>
      <c r="B10" s="429" t="s">
        <v>210</v>
      </c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305">
        <f t="shared" si="0"/>
        <v>0</v>
      </c>
      <c r="P10" s="532"/>
    </row>
    <row r="11" spans="1:16" s="59" customFormat="1" ht="13.5" customHeight="1" thickBot="1">
      <c r="A11" s="425" t="s">
        <v>13</v>
      </c>
      <c r="B11" s="431" t="s">
        <v>212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306">
        <f t="shared" si="0"/>
        <v>0</v>
      </c>
      <c r="P11" s="532"/>
    </row>
    <row r="12" spans="1:16" s="58" customFormat="1" ht="15.75" customHeight="1" thickBot="1">
      <c r="A12" s="125" t="s">
        <v>14</v>
      </c>
      <c r="B12" s="432" t="s">
        <v>284</v>
      </c>
      <c r="C12" s="303">
        <f aca="true" t="shared" si="1" ref="C12:N12">SUM(C3:C11)</f>
        <v>9633</v>
      </c>
      <c r="D12" s="303">
        <f t="shared" si="1"/>
        <v>9555</v>
      </c>
      <c r="E12" s="303">
        <f t="shared" si="1"/>
        <v>20399</v>
      </c>
      <c r="F12" s="303">
        <f t="shared" si="1"/>
        <v>21986</v>
      </c>
      <c r="G12" s="303">
        <f t="shared" si="1"/>
        <v>11217</v>
      </c>
      <c r="H12" s="303">
        <f t="shared" si="1"/>
        <v>21838</v>
      </c>
      <c r="I12" s="303">
        <f t="shared" si="1"/>
        <v>10626</v>
      </c>
      <c r="J12" s="303">
        <f t="shared" si="1"/>
        <v>12008</v>
      </c>
      <c r="K12" s="303">
        <f t="shared" si="1"/>
        <v>25455</v>
      </c>
      <c r="L12" s="303">
        <f t="shared" si="1"/>
        <v>11835</v>
      </c>
      <c r="M12" s="303">
        <f t="shared" si="1"/>
        <v>11755</v>
      </c>
      <c r="N12" s="303">
        <f t="shared" si="1"/>
        <v>13201</v>
      </c>
      <c r="O12" s="304">
        <f t="shared" si="0"/>
        <v>179508</v>
      </c>
      <c r="P12" s="531"/>
    </row>
    <row r="13" spans="1:16" s="58" customFormat="1" ht="15" customHeight="1" thickBot="1">
      <c r="A13" s="125" t="s">
        <v>15</v>
      </c>
      <c r="B13" s="433" t="s">
        <v>82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9"/>
      <c r="P13" s="531"/>
    </row>
    <row r="14" spans="1:16" s="59" customFormat="1" ht="13.5" customHeight="1">
      <c r="A14" s="126" t="s">
        <v>16</v>
      </c>
      <c r="B14" s="430" t="s">
        <v>108</v>
      </c>
      <c r="C14" s="262">
        <v>2117</v>
      </c>
      <c r="D14" s="262">
        <v>2325</v>
      </c>
      <c r="E14" s="262">
        <v>2165</v>
      </c>
      <c r="F14" s="262">
        <v>2875</v>
      </c>
      <c r="G14" s="262">
        <v>2165</v>
      </c>
      <c r="H14" s="262">
        <v>2165</v>
      </c>
      <c r="I14" s="262">
        <v>2165</v>
      </c>
      <c r="J14" s="262">
        <v>2165</v>
      </c>
      <c r="K14" s="262">
        <v>2165</v>
      </c>
      <c r="L14" s="262">
        <v>2165</v>
      </c>
      <c r="M14" s="262">
        <v>2165</v>
      </c>
      <c r="N14" s="262">
        <v>2165</v>
      </c>
      <c r="O14" s="307">
        <f aca="true" t="shared" si="2" ref="O14:O24">SUM(C14:N14)</f>
        <v>26802</v>
      </c>
      <c r="P14" s="532"/>
    </row>
    <row r="15" spans="1:16" s="59" customFormat="1" ht="13.5" customHeight="1">
      <c r="A15" s="124" t="s">
        <v>17</v>
      </c>
      <c r="B15" s="429" t="s">
        <v>178</v>
      </c>
      <c r="C15" s="260">
        <v>514</v>
      </c>
      <c r="D15" s="260">
        <v>514</v>
      </c>
      <c r="E15" s="260">
        <v>514</v>
      </c>
      <c r="F15" s="260">
        <v>515</v>
      </c>
      <c r="G15" s="260">
        <v>515</v>
      </c>
      <c r="H15" s="260">
        <v>515</v>
      </c>
      <c r="I15" s="260">
        <v>515</v>
      </c>
      <c r="J15" s="260">
        <v>515</v>
      </c>
      <c r="K15" s="260">
        <v>515</v>
      </c>
      <c r="L15" s="260">
        <v>515</v>
      </c>
      <c r="M15" s="260">
        <v>515</v>
      </c>
      <c r="N15" s="260">
        <v>515</v>
      </c>
      <c r="O15" s="305">
        <f t="shared" si="2"/>
        <v>6177</v>
      </c>
      <c r="P15" s="532"/>
    </row>
    <row r="16" spans="1:16" s="59" customFormat="1" ht="13.5" customHeight="1">
      <c r="A16" s="124" t="s">
        <v>18</v>
      </c>
      <c r="B16" s="429" t="s">
        <v>85</v>
      </c>
      <c r="C16" s="260">
        <v>3211</v>
      </c>
      <c r="D16" s="260">
        <v>3250</v>
      </c>
      <c r="E16" s="260">
        <v>4210</v>
      </c>
      <c r="F16" s="260">
        <v>3601</v>
      </c>
      <c r="G16" s="260">
        <v>3574</v>
      </c>
      <c r="H16" s="260">
        <v>4152</v>
      </c>
      <c r="I16" s="260">
        <v>3732</v>
      </c>
      <c r="J16" s="260">
        <v>3432</v>
      </c>
      <c r="K16" s="260">
        <v>4021</v>
      </c>
      <c r="L16" s="260">
        <v>3530</v>
      </c>
      <c r="M16" s="260">
        <v>3642</v>
      </c>
      <c r="N16" s="260">
        <v>3861</v>
      </c>
      <c r="O16" s="305">
        <f t="shared" si="2"/>
        <v>44216</v>
      </c>
      <c r="P16" s="532"/>
    </row>
    <row r="17" spans="1:16" s="59" customFormat="1" ht="13.5" customHeight="1">
      <c r="A17" s="124" t="s">
        <v>19</v>
      </c>
      <c r="B17" s="429" t="s">
        <v>230</v>
      </c>
      <c r="C17" s="260"/>
      <c r="D17" s="260"/>
      <c r="E17" s="260">
        <v>4685</v>
      </c>
      <c r="F17" s="260">
        <v>3763</v>
      </c>
      <c r="G17" s="260">
        <v>850</v>
      </c>
      <c r="H17" s="260">
        <v>4375</v>
      </c>
      <c r="I17" s="260"/>
      <c r="J17" s="260"/>
      <c r="K17" s="260"/>
      <c r="L17" s="260"/>
      <c r="M17" s="260"/>
      <c r="N17" s="260"/>
      <c r="O17" s="305">
        <f t="shared" si="2"/>
        <v>13673</v>
      </c>
      <c r="P17" s="532"/>
    </row>
    <row r="18" spans="1:16" s="59" customFormat="1" ht="13.5" customHeight="1">
      <c r="A18" s="124" t="s">
        <v>20</v>
      </c>
      <c r="B18" s="429" t="s">
        <v>359</v>
      </c>
      <c r="C18" s="260">
        <v>750</v>
      </c>
      <c r="D18" s="260">
        <v>1000</v>
      </c>
      <c r="E18" s="260">
        <v>3325</v>
      </c>
      <c r="F18" s="260">
        <v>2950</v>
      </c>
      <c r="G18" s="260">
        <v>2300</v>
      </c>
      <c r="H18" s="260">
        <v>2245</v>
      </c>
      <c r="I18" s="260">
        <v>1290</v>
      </c>
      <c r="J18" s="260">
        <v>1000</v>
      </c>
      <c r="K18" s="260">
        <v>3325</v>
      </c>
      <c r="L18" s="260">
        <v>910</v>
      </c>
      <c r="M18" s="260">
        <v>920</v>
      </c>
      <c r="N18" s="260">
        <v>2075</v>
      </c>
      <c r="O18" s="305">
        <f t="shared" si="2"/>
        <v>22090</v>
      </c>
      <c r="P18" s="532"/>
    </row>
    <row r="19" spans="1:16" s="59" customFormat="1" ht="13.5" customHeight="1">
      <c r="A19" s="124" t="s">
        <v>21</v>
      </c>
      <c r="B19" s="429" t="s">
        <v>360</v>
      </c>
      <c r="C19" s="260">
        <v>431</v>
      </c>
      <c r="D19" s="260">
        <v>432</v>
      </c>
      <c r="E19" s="260">
        <v>450</v>
      </c>
      <c r="F19" s="260">
        <v>348</v>
      </c>
      <c r="G19" s="260">
        <v>342</v>
      </c>
      <c r="H19" s="260">
        <v>561</v>
      </c>
      <c r="I19" s="260">
        <v>356</v>
      </c>
      <c r="J19" s="260">
        <v>340</v>
      </c>
      <c r="K19" s="260">
        <v>312</v>
      </c>
      <c r="L19" s="260">
        <v>334</v>
      </c>
      <c r="M19" s="260">
        <v>324</v>
      </c>
      <c r="N19" s="260">
        <v>725</v>
      </c>
      <c r="O19" s="305">
        <f t="shared" si="2"/>
        <v>4955</v>
      </c>
      <c r="P19" s="532"/>
    </row>
    <row r="20" spans="1:16" s="59" customFormat="1" ht="13.5" customHeight="1">
      <c r="A20" s="124" t="s">
        <v>22</v>
      </c>
      <c r="B20" s="429" t="s">
        <v>41</v>
      </c>
      <c r="C20" s="260"/>
      <c r="D20" s="260"/>
      <c r="E20" s="260"/>
      <c r="F20" s="260"/>
      <c r="G20" s="260">
        <v>1509</v>
      </c>
      <c r="H20" s="260">
        <v>791</v>
      </c>
      <c r="I20" s="260">
        <v>100</v>
      </c>
      <c r="J20" s="260">
        <v>10385</v>
      </c>
      <c r="K20" s="260">
        <v>10386</v>
      </c>
      <c r="L20" s="260"/>
      <c r="M20" s="260">
        <v>100</v>
      </c>
      <c r="N20" s="260"/>
      <c r="O20" s="305">
        <f t="shared" si="2"/>
        <v>23271</v>
      </c>
      <c r="P20" s="532"/>
    </row>
    <row r="21" spans="1:16" s="59" customFormat="1" ht="13.5" customHeight="1">
      <c r="A21" s="124" t="s">
        <v>23</v>
      </c>
      <c r="B21" s="429" t="s">
        <v>361</v>
      </c>
      <c r="C21" s="260"/>
      <c r="D21" s="260"/>
      <c r="E21" s="260">
        <v>1393</v>
      </c>
      <c r="F21" s="260"/>
      <c r="G21" s="260"/>
      <c r="H21" s="260">
        <v>1393</v>
      </c>
      <c r="I21" s="260"/>
      <c r="J21" s="260"/>
      <c r="K21" s="260">
        <v>1393</v>
      </c>
      <c r="L21" s="260"/>
      <c r="M21" s="260"/>
      <c r="N21" s="260">
        <v>1393</v>
      </c>
      <c r="O21" s="305">
        <f t="shared" si="2"/>
        <v>5572</v>
      </c>
      <c r="P21" s="532"/>
    </row>
    <row r="22" spans="1:16" s="59" customFormat="1" ht="13.5" customHeight="1">
      <c r="A22" s="124" t="s">
        <v>24</v>
      </c>
      <c r="B22" s="429" t="s">
        <v>189</v>
      </c>
      <c r="C22" s="260">
        <v>2610</v>
      </c>
      <c r="D22" s="260">
        <v>2842</v>
      </c>
      <c r="E22" s="260">
        <v>2680</v>
      </c>
      <c r="F22" s="260">
        <v>3180</v>
      </c>
      <c r="G22" s="260">
        <v>2680</v>
      </c>
      <c r="H22" s="260">
        <v>2680</v>
      </c>
      <c r="I22" s="260">
        <v>2680</v>
      </c>
      <c r="J22" s="260">
        <v>2680</v>
      </c>
      <c r="K22" s="260">
        <v>2680</v>
      </c>
      <c r="L22" s="260">
        <v>2680</v>
      </c>
      <c r="M22" s="260">
        <v>2680</v>
      </c>
      <c r="N22" s="260">
        <v>2680</v>
      </c>
      <c r="O22" s="305">
        <f t="shared" si="2"/>
        <v>32752</v>
      </c>
      <c r="P22" s="532"/>
    </row>
    <row r="23" spans="1:16" s="59" customFormat="1" ht="13.5" customHeight="1" thickBot="1">
      <c r="A23" s="124" t="s">
        <v>25</v>
      </c>
      <c r="B23" s="429" t="s">
        <v>92</v>
      </c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305">
        <f t="shared" si="2"/>
        <v>0</v>
      </c>
      <c r="P23" s="532"/>
    </row>
    <row r="24" spans="1:16" s="58" customFormat="1" ht="15.75" customHeight="1" thickBot="1">
      <c r="A24" s="127" t="s">
        <v>26</v>
      </c>
      <c r="B24" s="432" t="s">
        <v>285</v>
      </c>
      <c r="C24" s="303">
        <f aca="true" t="shared" si="3" ref="C24:N24">SUM(C14:C23)</f>
        <v>9633</v>
      </c>
      <c r="D24" s="303">
        <f t="shared" si="3"/>
        <v>10363</v>
      </c>
      <c r="E24" s="303">
        <f t="shared" si="3"/>
        <v>19422</v>
      </c>
      <c r="F24" s="303">
        <f t="shared" si="3"/>
        <v>17232</v>
      </c>
      <c r="G24" s="303">
        <f t="shared" si="3"/>
        <v>13935</v>
      </c>
      <c r="H24" s="303">
        <f t="shared" si="3"/>
        <v>18877</v>
      </c>
      <c r="I24" s="303">
        <f t="shared" si="3"/>
        <v>10838</v>
      </c>
      <c r="J24" s="303">
        <f t="shared" si="3"/>
        <v>20517</v>
      </c>
      <c r="K24" s="303">
        <f t="shared" si="3"/>
        <v>24797</v>
      </c>
      <c r="L24" s="303">
        <f t="shared" si="3"/>
        <v>10134</v>
      </c>
      <c r="M24" s="303">
        <f t="shared" si="3"/>
        <v>10346</v>
      </c>
      <c r="N24" s="303">
        <f t="shared" si="3"/>
        <v>13414</v>
      </c>
      <c r="O24" s="304">
        <f t="shared" si="2"/>
        <v>179508</v>
      </c>
      <c r="P24" s="531"/>
    </row>
    <row r="25" spans="1:15" ht="16.5" thickBot="1">
      <c r="A25" s="426" t="s">
        <v>27</v>
      </c>
      <c r="B25" s="434" t="s">
        <v>422</v>
      </c>
      <c r="C25" s="435">
        <f aca="true" t="shared" si="4" ref="C25:O25">C12-C24</f>
        <v>0</v>
      </c>
      <c r="D25" s="435">
        <f t="shared" si="4"/>
        <v>-808</v>
      </c>
      <c r="E25" s="435">
        <f t="shared" si="4"/>
        <v>977</v>
      </c>
      <c r="F25" s="435">
        <f t="shared" si="4"/>
        <v>4754</v>
      </c>
      <c r="G25" s="435">
        <f t="shared" si="4"/>
        <v>-2718</v>
      </c>
      <c r="H25" s="435">
        <f t="shared" si="4"/>
        <v>2961</v>
      </c>
      <c r="I25" s="435">
        <f t="shared" si="4"/>
        <v>-212</v>
      </c>
      <c r="J25" s="435">
        <f t="shared" si="4"/>
        <v>-8509</v>
      </c>
      <c r="K25" s="435">
        <f t="shared" si="4"/>
        <v>658</v>
      </c>
      <c r="L25" s="435">
        <f t="shared" si="4"/>
        <v>1701</v>
      </c>
      <c r="M25" s="435">
        <f t="shared" si="4"/>
        <v>1409</v>
      </c>
      <c r="N25" s="435">
        <f t="shared" si="4"/>
        <v>-213</v>
      </c>
      <c r="O25" s="436">
        <f t="shared" si="4"/>
        <v>0</v>
      </c>
    </row>
    <row r="26" spans="1:15" ht="16.5" thickBot="1">
      <c r="A26" s="45"/>
      <c r="B26" s="534" t="s">
        <v>423</v>
      </c>
      <c r="C26" s="535"/>
      <c r="D26" s="536">
        <f>C25+D25</f>
        <v>-808</v>
      </c>
      <c r="E26" s="536">
        <f aca="true" t="shared" si="5" ref="E26:N26">D26+E25</f>
        <v>169</v>
      </c>
      <c r="F26" s="536">
        <f t="shared" si="5"/>
        <v>4923</v>
      </c>
      <c r="G26" s="536">
        <f t="shared" si="5"/>
        <v>2205</v>
      </c>
      <c r="H26" s="536">
        <f t="shared" si="5"/>
        <v>5166</v>
      </c>
      <c r="I26" s="536">
        <f t="shared" si="5"/>
        <v>4954</v>
      </c>
      <c r="J26" s="536">
        <f t="shared" si="5"/>
        <v>-3555</v>
      </c>
      <c r="K26" s="536">
        <f t="shared" si="5"/>
        <v>-2897</v>
      </c>
      <c r="L26" s="536">
        <f t="shared" si="5"/>
        <v>-1196</v>
      </c>
      <c r="M26" s="536">
        <f t="shared" si="5"/>
        <v>213</v>
      </c>
      <c r="N26" s="536">
        <f t="shared" si="5"/>
        <v>0</v>
      </c>
      <c r="O26" s="537"/>
    </row>
  </sheetData>
  <sheetProtection/>
  <printOptions horizontalCentered="1"/>
  <pageMargins left="0.79" right="0.2755905511811024" top="1.33" bottom="0.82" header="0.67" footer="0.5118110236220472"/>
  <pageSetup horizontalDpi="600" verticalDpi="600" orientation="landscape" paperSize="9" scale="95" r:id="rId1"/>
  <headerFooter alignWithMargins="0">
    <oddHeader>&amp;C&amp;"Times New Roman CE,Félkövér"&amp;12Likviditási terv
(tervezett adatok alapján)
2010. évre&amp;R&amp;"Times New Roman CE,Félkövér dőlt"&amp;12 16. sz. melléklet&amp;"Times New Roman CE,Normál"&amp;10
&amp;"Times New Roman CE,Félkövér dőlt"Ezer forintban !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28"/>
  <sheetViews>
    <sheetView zoomScale="80" zoomScaleNormal="80" zoomScalePageLayoutView="0" workbookViewId="0" topLeftCell="A1">
      <selection activeCell="F3" sqref="F3"/>
    </sheetView>
  </sheetViews>
  <sheetFormatPr defaultColWidth="9.00390625" defaultRowHeight="12.75"/>
  <cols>
    <col min="1" max="1" width="7.875" style="43" customWidth="1"/>
    <col min="2" max="2" width="22.875" style="44" customWidth="1"/>
    <col min="3" max="14" width="9.50390625" style="44" customWidth="1"/>
    <col min="15" max="15" width="12.125" style="43" customWidth="1"/>
    <col min="16" max="16384" width="9.375" style="44" customWidth="1"/>
  </cols>
  <sheetData>
    <row r="1" spans="1:15" s="43" customFormat="1" ht="30" customHeight="1" thickBot="1">
      <c r="A1" s="65" t="s">
        <v>1</v>
      </c>
      <c r="B1" s="263" t="s">
        <v>179</v>
      </c>
      <c r="C1" s="62" t="s">
        <v>166</v>
      </c>
      <c r="D1" s="61" t="s">
        <v>167</v>
      </c>
      <c r="E1" s="61" t="s">
        <v>168</v>
      </c>
      <c r="F1" s="61" t="s">
        <v>169</v>
      </c>
      <c r="G1" s="61" t="s">
        <v>170</v>
      </c>
      <c r="H1" s="61" t="s">
        <v>171</v>
      </c>
      <c r="I1" s="61" t="s">
        <v>172</v>
      </c>
      <c r="J1" s="61" t="s">
        <v>173</v>
      </c>
      <c r="K1" s="61" t="s">
        <v>174</v>
      </c>
      <c r="L1" s="61" t="s">
        <v>175</v>
      </c>
      <c r="M1" s="61" t="s">
        <v>176</v>
      </c>
      <c r="N1" s="63" t="s">
        <v>177</v>
      </c>
      <c r="O1" s="64" t="s">
        <v>47</v>
      </c>
    </row>
    <row r="2" spans="1:15" s="43" customFormat="1" ht="15.75">
      <c r="A2" s="66" t="s">
        <v>3</v>
      </c>
      <c r="B2" s="276" t="s">
        <v>362</v>
      </c>
      <c r="C2" s="264">
        <v>2610</v>
      </c>
      <c r="D2" s="265">
        <v>2842</v>
      </c>
      <c r="E2" s="265">
        <v>2680</v>
      </c>
      <c r="F2" s="265">
        <v>3180</v>
      </c>
      <c r="G2" s="265">
        <v>2680</v>
      </c>
      <c r="H2" s="265">
        <v>2680</v>
      </c>
      <c r="I2" s="265">
        <v>2680</v>
      </c>
      <c r="J2" s="265">
        <v>2680</v>
      </c>
      <c r="K2" s="265">
        <v>2680</v>
      </c>
      <c r="L2" s="265">
        <v>2680</v>
      </c>
      <c r="M2" s="265">
        <v>2680</v>
      </c>
      <c r="N2" s="266">
        <v>2680</v>
      </c>
      <c r="O2" s="314">
        <f aca="true" t="shared" si="0" ref="O2:O26">SUM(C2:N2)</f>
        <v>32752</v>
      </c>
    </row>
    <row r="3" spans="1:15" ht="15.75">
      <c r="A3" s="67" t="s">
        <v>4</v>
      </c>
      <c r="B3" s="267"/>
      <c r="C3" s="268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70"/>
      <c r="O3" s="315">
        <f t="shared" si="0"/>
        <v>0</v>
      </c>
    </row>
    <row r="4" spans="1:15" ht="15.75">
      <c r="A4" s="67" t="s">
        <v>6</v>
      </c>
      <c r="B4" s="267"/>
      <c r="C4" s="268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70"/>
      <c r="O4" s="315">
        <f t="shared" si="0"/>
        <v>0</v>
      </c>
    </row>
    <row r="5" spans="1:15" ht="15.75">
      <c r="A5" s="67" t="s">
        <v>7</v>
      </c>
      <c r="B5" s="267"/>
      <c r="C5" s="268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70"/>
      <c r="O5" s="315">
        <f t="shared" si="0"/>
        <v>0</v>
      </c>
    </row>
    <row r="6" spans="1:15" ht="15.75">
      <c r="A6" s="67" t="s">
        <v>8</v>
      </c>
      <c r="B6" s="267"/>
      <c r="C6" s="268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70"/>
      <c r="O6" s="315">
        <f t="shared" si="0"/>
        <v>0</v>
      </c>
    </row>
    <row r="7" spans="1:15" ht="15.75">
      <c r="A7" s="67" t="s">
        <v>9</v>
      </c>
      <c r="B7" s="267"/>
      <c r="C7" s="268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70"/>
      <c r="O7" s="315">
        <f t="shared" si="0"/>
        <v>0</v>
      </c>
    </row>
    <row r="8" spans="1:15" ht="15.75">
      <c r="A8" s="67" t="s">
        <v>10</v>
      </c>
      <c r="B8" s="267"/>
      <c r="C8" s="268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70"/>
      <c r="O8" s="315">
        <f t="shared" si="0"/>
        <v>0</v>
      </c>
    </row>
    <row r="9" spans="1:15" ht="15.75">
      <c r="A9" s="67" t="s">
        <v>11</v>
      </c>
      <c r="B9" s="267"/>
      <c r="C9" s="268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70"/>
      <c r="O9" s="315">
        <f t="shared" si="0"/>
        <v>0</v>
      </c>
    </row>
    <row r="10" spans="1:15" ht="15.75">
      <c r="A10" s="67" t="s">
        <v>12</v>
      </c>
      <c r="B10" s="267"/>
      <c r="C10" s="268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70"/>
      <c r="O10" s="315">
        <f t="shared" si="0"/>
        <v>0</v>
      </c>
    </row>
    <row r="11" spans="1:15" ht="15.75">
      <c r="A11" s="68" t="s">
        <v>13</v>
      </c>
      <c r="B11" s="267"/>
      <c r="C11" s="268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70"/>
      <c r="O11" s="315">
        <f t="shared" si="0"/>
        <v>0</v>
      </c>
    </row>
    <row r="12" spans="1:15" s="43" customFormat="1" ht="15.75">
      <c r="A12" s="68" t="s">
        <v>14</v>
      </c>
      <c r="B12" s="267"/>
      <c r="C12" s="268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70"/>
      <c r="O12" s="315">
        <f t="shared" si="0"/>
        <v>0</v>
      </c>
    </row>
    <row r="13" spans="1:15" s="43" customFormat="1" ht="15.75">
      <c r="A13" s="68" t="s">
        <v>15</v>
      </c>
      <c r="B13" s="267"/>
      <c r="C13" s="268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70"/>
      <c r="O13" s="315">
        <f t="shared" si="0"/>
        <v>0</v>
      </c>
    </row>
    <row r="14" spans="1:15" ht="15.75">
      <c r="A14" s="68" t="s">
        <v>16</v>
      </c>
      <c r="B14" s="267"/>
      <c r="C14" s="268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70"/>
      <c r="O14" s="315">
        <f t="shared" si="0"/>
        <v>0</v>
      </c>
    </row>
    <row r="15" spans="1:15" ht="15.75">
      <c r="A15" s="68" t="s">
        <v>17</v>
      </c>
      <c r="B15" s="267"/>
      <c r="C15" s="268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70"/>
      <c r="O15" s="315">
        <f t="shared" si="0"/>
        <v>0</v>
      </c>
    </row>
    <row r="16" spans="1:15" ht="15.75">
      <c r="A16" s="68" t="s">
        <v>18</v>
      </c>
      <c r="B16" s="267"/>
      <c r="C16" s="268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70"/>
      <c r="O16" s="315">
        <f t="shared" si="0"/>
        <v>0</v>
      </c>
    </row>
    <row r="17" spans="1:15" ht="15.75">
      <c r="A17" s="68" t="s">
        <v>19</v>
      </c>
      <c r="B17" s="267"/>
      <c r="C17" s="268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70"/>
      <c r="O17" s="315">
        <f t="shared" si="0"/>
        <v>0</v>
      </c>
    </row>
    <row r="18" spans="1:15" ht="15.75">
      <c r="A18" s="68" t="s">
        <v>20</v>
      </c>
      <c r="B18" s="267"/>
      <c r="C18" s="268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70"/>
      <c r="O18" s="315">
        <f t="shared" si="0"/>
        <v>0</v>
      </c>
    </row>
    <row r="19" spans="1:15" ht="15.75">
      <c r="A19" s="68" t="s">
        <v>21</v>
      </c>
      <c r="B19" s="267"/>
      <c r="C19" s="268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70"/>
      <c r="O19" s="315">
        <f t="shared" si="0"/>
        <v>0</v>
      </c>
    </row>
    <row r="20" spans="1:15" ht="15.75">
      <c r="A20" s="68" t="s">
        <v>22</v>
      </c>
      <c r="B20" s="267"/>
      <c r="C20" s="268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70"/>
      <c r="O20" s="315">
        <f t="shared" si="0"/>
        <v>0</v>
      </c>
    </row>
    <row r="21" spans="1:15" ht="15.75">
      <c r="A21" s="68" t="s">
        <v>23</v>
      </c>
      <c r="B21" s="267"/>
      <c r="C21" s="268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70"/>
      <c r="O21" s="315">
        <f t="shared" si="0"/>
        <v>0</v>
      </c>
    </row>
    <row r="22" spans="1:15" ht="15.75">
      <c r="A22" s="68" t="s">
        <v>24</v>
      </c>
      <c r="B22" s="267"/>
      <c r="C22" s="268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70"/>
      <c r="O22" s="315">
        <f t="shared" si="0"/>
        <v>0</v>
      </c>
    </row>
    <row r="23" spans="1:15" ht="15.75">
      <c r="A23" s="68" t="s">
        <v>25</v>
      </c>
      <c r="B23" s="267"/>
      <c r="C23" s="268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70"/>
      <c r="O23" s="315">
        <f t="shared" si="0"/>
        <v>0</v>
      </c>
    </row>
    <row r="24" spans="1:15" ht="15.75">
      <c r="A24" s="68" t="s">
        <v>26</v>
      </c>
      <c r="B24" s="267"/>
      <c r="C24" s="268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70"/>
      <c r="O24" s="315">
        <f t="shared" si="0"/>
        <v>0</v>
      </c>
    </row>
    <row r="25" spans="1:15" ht="16.5" thickBot="1">
      <c r="A25" s="68" t="s">
        <v>27</v>
      </c>
      <c r="B25" s="271"/>
      <c r="C25" s="272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4"/>
      <c r="O25" s="316">
        <f t="shared" si="0"/>
        <v>0</v>
      </c>
    </row>
    <row r="26" spans="1:15" s="43" customFormat="1" ht="16.5" thickBot="1">
      <c r="A26" s="69" t="s">
        <v>28</v>
      </c>
      <c r="B26" s="275" t="s">
        <v>47</v>
      </c>
      <c r="C26" s="310">
        <f aca="true" t="shared" si="1" ref="C26:N26">SUM(C2:C25)</f>
        <v>2610</v>
      </c>
      <c r="D26" s="311">
        <f t="shared" si="1"/>
        <v>2842</v>
      </c>
      <c r="E26" s="311">
        <f t="shared" si="1"/>
        <v>2680</v>
      </c>
      <c r="F26" s="311">
        <f t="shared" si="1"/>
        <v>3180</v>
      </c>
      <c r="G26" s="311">
        <f t="shared" si="1"/>
        <v>2680</v>
      </c>
      <c r="H26" s="311">
        <f t="shared" si="1"/>
        <v>2680</v>
      </c>
      <c r="I26" s="311">
        <f t="shared" si="1"/>
        <v>2680</v>
      </c>
      <c r="J26" s="311">
        <f t="shared" si="1"/>
        <v>2680</v>
      </c>
      <c r="K26" s="311">
        <f t="shared" si="1"/>
        <v>2680</v>
      </c>
      <c r="L26" s="311">
        <f t="shared" si="1"/>
        <v>2680</v>
      </c>
      <c r="M26" s="311">
        <f t="shared" si="1"/>
        <v>2680</v>
      </c>
      <c r="N26" s="312">
        <f t="shared" si="1"/>
        <v>2680</v>
      </c>
      <c r="O26" s="313">
        <f t="shared" si="0"/>
        <v>32752</v>
      </c>
    </row>
    <row r="27" spans="1:15" ht="15.75">
      <c r="A27" s="45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5"/>
    </row>
    <row r="28" ht="15.75">
      <c r="A28" s="45"/>
    </row>
  </sheetData>
  <sheetProtection/>
  <printOptions horizontalCentered="1"/>
  <pageMargins left="0.83" right="0.1968503937007874" top="1.2598425196850394" bottom="0.8661417322834646" header="0.6692913385826772" footer="0.5118110236220472"/>
  <pageSetup horizontalDpi="300" verticalDpi="300" orientation="landscape" paperSize="9" scale="95" r:id="rId1"/>
  <headerFooter alignWithMargins="0">
    <oddHeader>&amp;C&amp;"Times New Roman CE,Félkövér"&amp;12Pénzellátási terv
2010. évre&amp;R&amp;"Times New Roman CE,Félkövér dőlt"&amp;12 17.sz. melléklet&amp;"Times New Roman CE,Normál"&amp;10
&amp;"Times New Roman CE,Félkövér dőlt"Ezer forintban !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zoomScale="75" zoomScaleNormal="75" zoomScalePageLayoutView="0" workbookViewId="0" topLeftCell="A1">
      <selection activeCell="D18" sqref="D18"/>
    </sheetView>
  </sheetViews>
  <sheetFormatPr defaultColWidth="9.00390625" defaultRowHeight="12.75"/>
  <cols>
    <col min="1" max="1" width="65.125" style="0" customWidth="1"/>
    <col min="2" max="2" width="23.50390625" style="0" customWidth="1"/>
    <col min="3" max="3" width="23.125" style="0" customWidth="1"/>
    <col min="4" max="4" width="28.375" style="0" customWidth="1"/>
  </cols>
  <sheetData>
    <row r="1" spans="1:4" ht="24.75" customHeight="1">
      <c r="A1" s="50" t="s">
        <v>480</v>
      </c>
      <c r="B1" s="47"/>
      <c r="C1" s="47"/>
      <c r="D1" s="47"/>
    </row>
    <row r="2" spans="1:4" s="48" customFormat="1" ht="27.75" customHeight="1" thickBot="1">
      <c r="A2" s="56"/>
      <c r="B2" s="56"/>
      <c r="C2" s="56"/>
      <c r="D2" s="56"/>
    </row>
    <row r="3" spans="1:4" s="53" customFormat="1" ht="24" customHeight="1">
      <c r="A3" s="558" t="s">
        <v>43</v>
      </c>
      <c r="B3" s="558" t="s">
        <v>216</v>
      </c>
      <c r="C3" s="558" t="s">
        <v>222</v>
      </c>
      <c r="D3" s="558" t="s">
        <v>217</v>
      </c>
    </row>
    <row r="4" spans="1:4" s="49" customFormat="1" ht="16.5" customHeight="1">
      <c r="A4" s="559"/>
      <c r="B4" s="559"/>
      <c r="C4" s="559"/>
      <c r="D4" s="559"/>
    </row>
    <row r="5" spans="1:4" s="51" customFormat="1" ht="13.5" customHeight="1" thickBot="1">
      <c r="A5" s="559"/>
      <c r="B5" s="560"/>
      <c r="C5" s="560"/>
      <c r="D5" s="560"/>
    </row>
    <row r="6" spans="1:4" s="49" customFormat="1" ht="16.5" customHeight="1" thickBot="1">
      <c r="A6" s="560"/>
      <c r="B6" s="54" t="s">
        <v>45</v>
      </c>
      <c r="C6" s="55" t="s">
        <v>44</v>
      </c>
      <c r="D6" s="55" t="s">
        <v>46</v>
      </c>
    </row>
    <row r="7" spans="1:4" s="52" customFormat="1" ht="13.5" thickBot="1">
      <c r="A7" s="128">
        <v>1</v>
      </c>
      <c r="B7" s="129">
        <v>2</v>
      </c>
      <c r="C7" s="129">
        <v>3</v>
      </c>
      <c r="D7" s="129">
        <v>4</v>
      </c>
    </row>
    <row r="8" spans="1:4" ht="20.25" customHeight="1">
      <c r="A8" s="72" t="s">
        <v>301</v>
      </c>
      <c r="B8" s="75">
        <v>1947</v>
      </c>
      <c r="C8" s="75">
        <v>1319</v>
      </c>
      <c r="D8" s="324">
        <f>B8*C8/1000</f>
        <v>2568.093</v>
      </c>
    </row>
    <row r="9" spans="1:4" ht="15.75">
      <c r="A9" s="73" t="s">
        <v>481</v>
      </c>
      <c r="B9" s="76"/>
      <c r="C9" s="76"/>
      <c r="D9" s="324">
        <v>32</v>
      </c>
    </row>
    <row r="10" spans="1:4" ht="15.75">
      <c r="A10" s="73" t="s">
        <v>302</v>
      </c>
      <c r="B10" s="76"/>
      <c r="C10" s="76"/>
      <c r="D10" s="324">
        <f aca="true" t="shared" si="0" ref="D10:D25">B10*C10/1000</f>
        <v>0</v>
      </c>
    </row>
    <row r="11" spans="1:4" ht="15.75">
      <c r="A11" s="73" t="s">
        <v>303</v>
      </c>
      <c r="B11" s="76"/>
      <c r="C11" s="76"/>
      <c r="D11" s="324"/>
    </row>
    <row r="12" spans="1:4" ht="15.75">
      <c r="A12" s="73" t="s">
        <v>304</v>
      </c>
      <c r="B12" s="76">
        <v>253530</v>
      </c>
      <c r="C12" s="76">
        <v>12</v>
      </c>
      <c r="D12" s="324">
        <f t="shared" si="0"/>
        <v>3042.36</v>
      </c>
    </row>
    <row r="13" spans="1:4" ht="15.75">
      <c r="A13" s="73" t="s">
        <v>305</v>
      </c>
      <c r="B13" s="76">
        <v>173000</v>
      </c>
      <c r="C13" s="76">
        <v>12</v>
      </c>
      <c r="D13" s="324">
        <f t="shared" si="0"/>
        <v>2076</v>
      </c>
    </row>
    <row r="14" spans="1:4" ht="15.75">
      <c r="A14" s="73" t="s">
        <v>306</v>
      </c>
      <c r="B14" s="76">
        <v>2612</v>
      </c>
      <c r="C14" s="76">
        <v>5</v>
      </c>
      <c r="D14" s="324">
        <f t="shared" si="0"/>
        <v>13.06</v>
      </c>
    </row>
    <row r="15" spans="1:4" ht="15.75">
      <c r="A15" s="73" t="s">
        <v>307</v>
      </c>
      <c r="B15" s="76"/>
      <c r="C15" s="76"/>
      <c r="D15" s="324">
        <f t="shared" si="0"/>
        <v>0</v>
      </c>
    </row>
    <row r="16" spans="1:4" ht="15.75">
      <c r="A16" s="73" t="s">
        <v>482</v>
      </c>
      <c r="B16" s="76"/>
      <c r="C16" s="76"/>
      <c r="D16" s="324">
        <v>14457</v>
      </c>
    </row>
    <row r="17" spans="1:4" ht="15.75">
      <c r="A17" s="73" t="s">
        <v>483</v>
      </c>
      <c r="B17" s="76"/>
      <c r="C17" s="76"/>
      <c r="D17" s="324">
        <v>27212</v>
      </c>
    </row>
    <row r="18" spans="1:4" ht="15.75">
      <c r="A18" s="73" t="s">
        <v>308</v>
      </c>
      <c r="B18" s="76">
        <v>5021</v>
      </c>
      <c r="C18" s="76">
        <v>1319</v>
      </c>
      <c r="D18" s="324">
        <f>B18*C18/1000</f>
        <v>6622.699</v>
      </c>
    </row>
    <row r="19" spans="1:4" ht="15.75">
      <c r="A19" s="73" t="s">
        <v>484</v>
      </c>
      <c r="B19" s="76">
        <v>55363</v>
      </c>
      <c r="C19" s="76">
        <v>25</v>
      </c>
      <c r="D19" s="324">
        <f>B19*C19/1000</f>
        <v>1384.075</v>
      </c>
    </row>
    <row r="20" spans="1:4" ht="15.75">
      <c r="A20" s="73"/>
      <c r="B20" s="76"/>
      <c r="C20" s="76"/>
      <c r="D20" s="324">
        <f>B20*C20/1000</f>
        <v>0</v>
      </c>
    </row>
    <row r="21" spans="1:4" ht="15.75">
      <c r="A21" s="73"/>
      <c r="B21" s="76"/>
      <c r="C21" s="76"/>
      <c r="D21" s="324">
        <f t="shared" si="0"/>
        <v>0</v>
      </c>
    </row>
    <row r="22" spans="1:4" ht="15.75">
      <c r="A22" s="73"/>
      <c r="B22" s="76"/>
      <c r="C22" s="76"/>
      <c r="D22" s="324">
        <f t="shared" si="0"/>
        <v>0</v>
      </c>
    </row>
    <row r="23" spans="1:4" ht="15.75">
      <c r="A23" s="73"/>
      <c r="B23" s="76"/>
      <c r="C23" s="76"/>
      <c r="D23" s="324">
        <f t="shared" si="0"/>
        <v>0</v>
      </c>
    </row>
    <row r="24" spans="1:4" ht="15.75">
      <c r="A24" s="73"/>
      <c r="B24" s="76"/>
      <c r="C24" s="76"/>
      <c r="D24" s="324">
        <f t="shared" si="0"/>
        <v>0</v>
      </c>
    </row>
    <row r="25" spans="1:4" ht="16.5" thickBot="1">
      <c r="A25" s="74"/>
      <c r="B25" s="77"/>
      <c r="C25" s="77"/>
      <c r="D25" s="324">
        <f t="shared" si="0"/>
        <v>0</v>
      </c>
    </row>
    <row r="26" spans="1:4" s="60" customFormat="1" ht="19.5" customHeight="1" thickBot="1">
      <c r="A26" s="338" t="s">
        <v>47</v>
      </c>
      <c r="B26" s="420"/>
      <c r="C26" s="420"/>
      <c r="D26" s="325">
        <f>SUM(D8:D25)</f>
        <v>57407.287</v>
      </c>
    </row>
  </sheetData>
  <sheetProtection/>
  <mergeCells count="4">
    <mergeCell ref="B3:B5"/>
    <mergeCell ref="A3:A6"/>
    <mergeCell ref="C3:C5"/>
    <mergeCell ref="D3:D5"/>
  </mergeCells>
  <printOptions horizontalCentered="1"/>
  <pageMargins left="0.7480314960629921" right="0.7480314960629921" top="0.85" bottom="0.64" header="0.57" footer="0.5118110236220472"/>
  <pageSetup fitToHeight="1" fitToWidth="1" horizontalDpi="600" verticalDpi="600" orientation="landscape" paperSize="9" r:id="rId1"/>
  <headerFooter alignWithMargins="0">
    <oddHeader>&amp;R&amp;"Times New Roman CE,Félkövér dőlt"&amp;12 3.sz.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D81" sqref="D81"/>
    </sheetView>
  </sheetViews>
  <sheetFormatPr defaultColWidth="9.00390625" defaultRowHeight="12.75"/>
  <cols>
    <col min="1" max="1" width="11.625" style="22" customWidth="1"/>
    <col min="2" max="2" width="10.00390625" style="1" customWidth="1"/>
    <col min="3" max="3" width="44.125" style="1" customWidth="1"/>
    <col min="4" max="4" width="18.625" style="1" customWidth="1"/>
    <col min="5" max="16384" width="9.375" style="1" customWidth="1"/>
  </cols>
  <sheetData>
    <row r="1" spans="1:4" s="24" customFormat="1" ht="21" customHeight="1" thickBot="1">
      <c r="A1" s="84"/>
      <c r="B1" s="85"/>
      <c r="C1" s="85"/>
      <c r="D1" s="86" t="s">
        <v>309</v>
      </c>
    </row>
    <row r="2" spans="1:4" s="25" customFormat="1" ht="15.75">
      <c r="A2" s="169" t="s">
        <v>48</v>
      </c>
      <c r="B2" s="170"/>
      <c r="C2" s="171" t="s">
        <v>310</v>
      </c>
      <c r="D2" s="172" t="s">
        <v>49</v>
      </c>
    </row>
    <row r="3" spans="1:4" s="25" customFormat="1" ht="16.5" thickBot="1">
      <c r="A3" s="173" t="s">
        <v>50</v>
      </c>
      <c r="B3" s="174"/>
      <c r="C3" s="175" t="s">
        <v>311</v>
      </c>
      <c r="D3" s="176" t="s">
        <v>51</v>
      </c>
    </row>
    <row r="4" spans="1:4" s="26" customFormat="1" ht="21" customHeight="1" thickBot="1">
      <c r="A4" s="87"/>
      <c r="B4" s="87"/>
      <c r="C4" s="87"/>
      <c r="D4" s="131" t="s">
        <v>52</v>
      </c>
    </row>
    <row r="5" spans="1:4" ht="38.25">
      <c r="A5" s="88" t="s">
        <v>53</v>
      </c>
      <c r="B5" s="89" t="s">
        <v>54</v>
      </c>
      <c r="C5" s="561" t="s">
        <v>55</v>
      </c>
      <c r="D5" s="563" t="s">
        <v>56</v>
      </c>
    </row>
    <row r="6" spans="1:4" ht="13.5" thickBot="1">
      <c r="A6" s="168" t="s">
        <v>57</v>
      </c>
      <c r="B6" s="90"/>
      <c r="C6" s="562"/>
      <c r="D6" s="564"/>
    </row>
    <row r="7" spans="1:4" s="23" customFormat="1" ht="16.5" thickBot="1">
      <c r="A7" s="139">
        <v>1</v>
      </c>
      <c r="B7" s="140">
        <v>2</v>
      </c>
      <c r="C7" s="140">
        <v>3</v>
      </c>
      <c r="D7" s="159">
        <v>4</v>
      </c>
    </row>
    <row r="8" spans="1:4" s="23" customFormat="1" ht="15.75" customHeight="1" thickBot="1">
      <c r="A8" s="91"/>
      <c r="B8" s="92"/>
      <c r="C8" s="178" t="s">
        <v>58</v>
      </c>
      <c r="D8" s="93"/>
    </row>
    <row r="9" spans="1:4" s="27" customFormat="1" ht="13.5" customHeight="1" thickBot="1">
      <c r="A9" s="135">
        <v>1</v>
      </c>
      <c r="B9" s="543" t="s">
        <v>258</v>
      </c>
      <c r="C9" s="143" t="s">
        <v>59</v>
      </c>
      <c r="D9" s="137">
        <f>SUM(D10:D15)</f>
        <v>26460</v>
      </c>
    </row>
    <row r="10" spans="1:4" s="7" customFormat="1" ht="13.5" customHeight="1">
      <c r="A10" s="94"/>
      <c r="B10" s="95">
        <v>1</v>
      </c>
      <c r="C10" s="144" t="s">
        <v>60</v>
      </c>
      <c r="D10" s="96">
        <v>40</v>
      </c>
    </row>
    <row r="11" spans="1:4" s="7" customFormat="1" ht="13.5" customHeight="1">
      <c r="A11" s="94"/>
      <c r="B11" s="95">
        <v>2</v>
      </c>
      <c r="C11" s="144" t="s">
        <v>61</v>
      </c>
      <c r="D11" s="96">
        <v>20130</v>
      </c>
    </row>
    <row r="12" spans="1:4" s="7" customFormat="1" ht="13.5" customHeight="1">
      <c r="A12" s="94"/>
      <c r="B12" s="95">
        <v>3</v>
      </c>
      <c r="C12" s="144" t="s">
        <v>96</v>
      </c>
      <c r="D12" s="96">
        <v>750</v>
      </c>
    </row>
    <row r="13" spans="1:4" s="7" customFormat="1" ht="13.5" customHeight="1">
      <c r="A13" s="94"/>
      <c r="B13" s="95">
        <v>4</v>
      </c>
      <c r="C13" s="144" t="s">
        <v>62</v>
      </c>
      <c r="D13" s="96">
        <v>5040</v>
      </c>
    </row>
    <row r="14" spans="1:4" s="7" customFormat="1" ht="13.5" customHeight="1">
      <c r="A14" s="94"/>
      <c r="B14" s="95">
        <v>5</v>
      </c>
      <c r="C14" s="144" t="s">
        <v>218</v>
      </c>
      <c r="D14" s="96"/>
    </row>
    <row r="15" spans="1:4" s="7" customFormat="1" ht="13.5" customHeight="1" thickBot="1">
      <c r="A15" s="94"/>
      <c r="B15" s="95">
        <v>6</v>
      </c>
      <c r="C15" s="144" t="s">
        <v>63</v>
      </c>
      <c r="D15" s="96">
        <v>500</v>
      </c>
    </row>
    <row r="16" spans="1:4" s="27" customFormat="1" ht="13.5" customHeight="1" thickBot="1">
      <c r="A16" s="135"/>
      <c r="B16" s="543" t="s">
        <v>259</v>
      </c>
      <c r="C16" s="143" t="s">
        <v>64</v>
      </c>
      <c r="D16" s="138">
        <f>SUM(D17:D20)</f>
        <v>61669</v>
      </c>
    </row>
    <row r="17" spans="1:4" s="27" customFormat="1" ht="13.5" customHeight="1">
      <c r="A17" s="80"/>
      <c r="B17" s="82">
        <v>1</v>
      </c>
      <c r="C17" s="145" t="s">
        <v>187</v>
      </c>
      <c r="D17" s="83"/>
    </row>
    <row r="18" spans="1:4" s="27" customFormat="1" ht="13.5" customHeight="1">
      <c r="A18" s="97"/>
      <c r="B18" s="98">
        <v>2</v>
      </c>
      <c r="C18" s="146" t="s">
        <v>65</v>
      </c>
      <c r="D18" s="402">
        <v>12300</v>
      </c>
    </row>
    <row r="19" spans="1:4" s="7" customFormat="1" ht="13.5" customHeight="1">
      <c r="A19" s="94"/>
      <c r="B19" s="95">
        <v>3</v>
      </c>
      <c r="C19" s="144" t="s">
        <v>66</v>
      </c>
      <c r="D19" s="96">
        <v>49169</v>
      </c>
    </row>
    <row r="20" spans="1:4" s="7" customFormat="1" ht="13.5" customHeight="1" thickBot="1">
      <c r="A20" s="94"/>
      <c r="B20" s="95">
        <v>4</v>
      </c>
      <c r="C20" s="144" t="s">
        <v>312</v>
      </c>
      <c r="D20" s="96">
        <v>200</v>
      </c>
    </row>
    <row r="21" spans="1:4" s="27" customFormat="1" ht="13.5" customHeight="1" thickBot="1">
      <c r="A21" s="135">
        <v>2</v>
      </c>
      <c r="B21" s="136"/>
      <c r="C21" s="143" t="s">
        <v>68</v>
      </c>
      <c r="D21" s="138">
        <f>SUM(D22:D24)</f>
        <v>6604</v>
      </c>
    </row>
    <row r="22" spans="1:4" s="7" customFormat="1" ht="13.5" customHeight="1">
      <c r="A22" s="94"/>
      <c r="B22" s="95">
        <v>1</v>
      </c>
      <c r="C22" s="144" t="s">
        <v>69</v>
      </c>
      <c r="D22" s="96"/>
    </row>
    <row r="23" spans="1:4" s="7" customFormat="1" ht="13.5" customHeight="1">
      <c r="A23" s="94"/>
      <c r="B23" s="95">
        <v>2</v>
      </c>
      <c r="C23" s="144" t="s">
        <v>185</v>
      </c>
      <c r="D23" s="96">
        <v>4</v>
      </c>
    </row>
    <row r="24" spans="1:4" s="7" customFormat="1" ht="13.5" customHeight="1" thickBot="1">
      <c r="A24" s="94"/>
      <c r="B24" s="95">
        <v>3</v>
      </c>
      <c r="C24" s="144" t="s">
        <v>70</v>
      </c>
      <c r="D24" s="96">
        <v>6600</v>
      </c>
    </row>
    <row r="25" spans="1:4" s="27" customFormat="1" ht="14.25" customHeight="1" thickBot="1">
      <c r="A25" s="135">
        <v>3</v>
      </c>
      <c r="B25" s="136"/>
      <c r="C25" s="143" t="s">
        <v>197</v>
      </c>
      <c r="D25" s="138">
        <f>SUM(D26:D35)</f>
        <v>26663</v>
      </c>
    </row>
    <row r="26" spans="1:4" s="7" customFormat="1" ht="13.5" customHeight="1">
      <c r="A26" s="94"/>
      <c r="B26" s="95">
        <v>1</v>
      </c>
      <c r="C26" s="144" t="s">
        <v>71</v>
      </c>
      <c r="D26" s="96">
        <v>15738</v>
      </c>
    </row>
    <row r="27" spans="1:4" s="7" customFormat="1" ht="13.5" customHeight="1">
      <c r="A27" s="94"/>
      <c r="B27" s="95">
        <v>2</v>
      </c>
      <c r="C27" s="144" t="s">
        <v>72</v>
      </c>
      <c r="D27" s="96">
        <v>566</v>
      </c>
    </row>
    <row r="28" spans="1:4" s="7" customFormat="1" ht="13.5" customHeight="1">
      <c r="A28" s="94"/>
      <c r="B28" s="95">
        <v>3</v>
      </c>
      <c r="C28" s="144" t="s">
        <v>198</v>
      </c>
      <c r="D28" s="96"/>
    </row>
    <row r="29" spans="1:4" s="7" customFormat="1" ht="13.5" customHeight="1">
      <c r="A29" s="94"/>
      <c r="B29" s="95">
        <v>4</v>
      </c>
      <c r="C29" s="144" t="s">
        <v>73</v>
      </c>
      <c r="D29" s="96">
        <v>5550</v>
      </c>
    </row>
    <row r="30" spans="1:4" s="7" customFormat="1" ht="13.5" customHeight="1">
      <c r="A30" s="94"/>
      <c r="B30" s="95">
        <v>5</v>
      </c>
      <c r="C30" s="144" t="s">
        <v>289</v>
      </c>
      <c r="D30" s="96">
        <v>3255</v>
      </c>
    </row>
    <row r="31" spans="1:4" s="7" customFormat="1" ht="13.5" customHeight="1">
      <c r="A31" s="94"/>
      <c r="B31" s="95">
        <v>6</v>
      </c>
      <c r="C31" s="144" t="s">
        <v>74</v>
      </c>
      <c r="D31" s="96"/>
    </row>
    <row r="32" spans="1:4" s="7" customFormat="1" ht="13.5" customHeight="1">
      <c r="A32" s="94"/>
      <c r="B32" s="95">
        <v>7</v>
      </c>
      <c r="C32" s="144" t="s">
        <v>75</v>
      </c>
      <c r="D32" s="96"/>
    </row>
    <row r="33" spans="1:4" s="7" customFormat="1" ht="13.5" customHeight="1">
      <c r="A33" s="94"/>
      <c r="B33" s="95">
        <v>8</v>
      </c>
      <c r="C33" s="144" t="s">
        <v>76</v>
      </c>
      <c r="D33" s="96"/>
    </row>
    <row r="34" spans="1:4" s="7" customFormat="1" ht="13.5" customHeight="1">
      <c r="A34" s="94"/>
      <c r="B34" s="95">
        <v>9</v>
      </c>
      <c r="C34" s="144" t="s">
        <v>77</v>
      </c>
      <c r="D34" s="96">
        <v>1554</v>
      </c>
    </row>
    <row r="35" spans="1:4" s="7" customFormat="1" ht="13.5" customHeight="1" thickBot="1">
      <c r="A35" s="151"/>
      <c r="B35" s="152">
        <v>10</v>
      </c>
      <c r="C35" s="157" t="s">
        <v>78</v>
      </c>
      <c r="D35" s="153"/>
    </row>
    <row r="36" spans="1:4" s="7" customFormat="1" ht="13.5" customHeight="1" thickBot="1">
      <c r="A36" s="135">
        <v>4</v>
      </c>
      <c r="B36" s="136"/>
      <c r="C36" s="143" t="s">
        <v>313</v>
      </c>
      <c r="D36" s="138">
        <f>SUM(D37:D42)</f>
        <v>36987</v>
      </c>
    </row>
    <row r="37" spans="1:4" s="7" customFormat="1" ht="13.5" customHeight="1">
      <c r="A37" s="99"/>
      <c r="B37" s="100">
        <v>1</v>
      </c>
      <c r="C37" s="167" t="s">
        <v>315</v>
      </c>
      <c r="D37" s="101">
        <v>3161</v>
      </c>
    </row>
    <row r="38" spans="1:4" s="7" customFormat="1" ht="13.5" customHeight="1">
      <c r="A38" s="94"/>
      <c r="B38" s="95">
        <v>2</v>
      </c>
      <c r="C38" s="144" t="s">
        <v>316</v>
      </c>
      <c r="D38" s="96">
        <v>2910</v>
      </c>
    </row>
    <row r="39" spans="1:4" s="7" customFormat="1" ht="13.5" customHeight="1">
      <c r="A39" s="94"/>
      <c r="B39" s="95">
        <v>3</v>
      </c>
      <c r="C39" s="144" t="s">
        <v>314</v>
      </c>
      <c r="D39" s="96">
        <v>1336</v>
      </c>
    </row>
    <row r="40" spans="1:4" s="7" customFormat="1" ht="13.5" customHeight="1">
      <c r="A40" s="94"/>
      <c r="B40" s="95">
        <v>4</v>
      </c>
      <c r="C40" s="144" t="s">
        <v>317</v>
      </c>
      <c r="D40" s="96">
        <v>11040</v>
      </c>
    </row>
    <row r="41" spans="1:4" s="7" customFormat="1" ht="13.5" customHeight="1">
      <c r="A41" s="94"/>
      <c r="B41" s="95">
        <v>5</v>
      </c>
      <c r="C41" s="144" t="s">
        <v>485</v>
      </c>
      <c r="D41" s="96">
        <v>6415</v>
      </c>
    </row>
    <row r="42" spans="1:4" s="7" customFormat="1" ht="13.5" customHeight="1">
      <c r="A42" s="94"/>
      <c r="B42" s="95">
        <v>6</v>
      </c>
      <c r="C42" s="144" t="s">
        <v>79</v>
      </c>
      <c r="D42" s="96">
        <v>12125</v>
      </c>
    </row>
    <row r="43" spans="1:4" s="7" customFormat="1" ht="13.5" customHeight="1" thickBot="1">
      <c r="A43" s="544">
        <v>5</v>
      </c>
      <c r="B43" s="545"/>
      <c r="C43" s="546" t="s">
        <v>486</v>
      </c>
      <c r="D43" s="547">
        <v>2718</v>
      </c>
    </row>
    <row r="44" spans="1:4" s="27" customFormat="1" ht="13.5" customHeight="1" thickBot="1">
      <c r="A44" s="135">
        <v>6</v>
      </c>
      <c r="B44" s="136"/>
      <c r="C44" s="143" t="s">
        <v>186</v>
      </c>
      <c r="D44" s="138">
        <f>SUM(D45:D46)</f>
        <v>0</v>
      </c>
    </row>
    <row r="45" spans="1:4" s="7" customFormat="1" ht="13.5" customHeight="1">
      <c r="A45" s="94"/>
      <c r="B45" s="95">
        <v>1</v>
      </c>
      <c r="C45" s="144" t="s">
        <v>180</v>
      </c>
      <c r="D45" s="96"/>
    </row>
    <row r="46" spans="1:4" s="7" customFormat="1" ht="13.5" customHeight="1" thickBot="1">
      <c r="A46" s="94"/>
      <c r="B46" s="95">
        <v>2</v>
      </c>
      <c r="C46" s="144" t="s">
        <v>181</v>
      </c>
      <c r="D46" s="96"/>
    </row>
    <row r="47" spans="1:4" s="7" customFormat="1" ht="13.5" customHeight="1" thickBot="1">
      <c r="A47" s="135">
        <v>7</v>
      </c>
      <c r="B47" s="136"/>
      <c r="C47" s="147" t="s">
        <v>81</v>
      </c>
      <c r="D47" s="137">
        <f>D48+D49</f>
        <v>0</v>
      </c>
    </row>
    <row r="48" spans="1:4" s="7" customFormat="1" ht="13.5" customHeight="1">
      <c r="A48" s="81"/>
      <c r="B48" s="82">
        <v>1</v>
      </c>
      <c r="C48" s="148" t="s">
        <v>188</v>
      </c>
      <c r="D48" s="83"/>
    </row>
    <row r="49" spans="1:4" s="7" customFormat="1" ht="13.5" customHeight="1" thickBot="1">
      <c r="A49" s="99"/>
      <c r="B49" s="100">
        <v>2</v>
      </c>
      <c r="C49" s="149" t="s">
        <v>191</v>
      </c>
      <c r="D49" s="101"/>
    </row>
    <row r="50" spans="1:4" s="7" customFormat="1" ht="15.75" thickBot="1">
      <c r="A50" s="339"/>
      <c r="B50" s="340"/>
      <c r="C50" s="150" t="s">
        <v>33</v>
      </c>
      <c r="D50" s="283">
        <f>D9+D16+D21+D25+D36+D43+D44+D47</f>
        <v>161101</v>
      </c>
    </row>
    <row r="51" spans="1:4" ht="12.75">
      <c r="A51" s="102"/>
      <c r="B51" s="103"/>
      <c r="C51" s="103"/>
      <c r="D51" s="103"/>
    </row>
    <row r="52" spans="1:4" ht="13.5" thickBot="1">
      <c r="A52" s="102"/>
      <c r="B52" s="103"/>
      <c r="C52" s="103"/>
      <c r="D52" s="103"/>
    </row>
    <row r="53" spans="1:4" s="23" customFormat="1" ht="16.5" customHeight="1" thickBot="1">
      <c r="A53" s="104"/>
      <c r="B53" s="105"/>
      <c r="C53" s="177" t="s">
        <v>82</v>
      </c>
      <c r="D53" s="106"/>
    </row>
    <row r="54" spans="1:4" s="28" customFormat="1" ht="15" customHeight="1" thickBot="1">
      <c r="A54" s="135">
        <v>1</v>
      </c>
      <c r="B54" s="136"/>
      <c r="C54" s="143" t="s">
        <v>83</v>
      </c>
      <c r="D54" s="138">
        <f>SUM(D55:D61)</f>
        <v>101546</v>
      </c>
    </row>
    <row r="55" spans="1:4" ht="15" customHeight="1">
      <c r="A55" s="94"/>
      <c r="B55" s="95">
        <v>1</v>
      </c>
      <c r="C55" s="144" t="s">
        <v>84</v>
      </c>
      <c r="D55" s="96">
        <v>26802</v>
      </c>
    </row>
    <row r="56" spans="1:4" ht="15" customHeight="1">
      <c r="A56" s="94"/>
      <c r="B56" s="95">
        <v>2</v>
      </c>
      <c r="C56" s="144" t="s">
        <v>37</v>
      </c>
      <c r="D56" s="96">
        <v>6177</v>
      </c>
    </row>
    <row r="57" spans="1:4" ht="15" customHeight="1">
      <c r="A57" s="94"/>
      <c r="B57" s="95">
        <v>3</v>
      </c>
      <c r="C57" s="144" t="s">
        <v>85</v>
      </c>
      <c r="D57" s="96">
        <v>42068</v>
      </c>
    </row>
    <row r="58" spans="1:4" ht="15" customHeight="1">
      <c r="A58" s="94"/>
      <c r="B58" s="95">
        <v>4</v>
      </c>
      <c r="C58" s="166" t="s">
        <v>205</v>
      </c>
      <c r="D58" s="96">
        <v>2148</v>
      </c>
    </row>
    <row r="59" spans="1:4" ht="15" customHeight="1">
      <c r="A59" s="94"/>
      <c r="B59" s="95">
        <v>5</v>
      </c>
      <c r="C59" s="144" t="s">
        <v>318</v>
      </c>
      <c r="D59" s="96">
        <v>19396</v>
      </c>
    </row>
    <row r="60" spans="1:4" ht="15" customHeight="1">
      <c r="A60" s="94"/>
      <c r="B60" s="95">
        <v>6</v>
      </c>
      <c r="C60" s="144" t="s">
        <v>86</v>
      </c>
      <c r="D60" s="96">
        <v>4955</v>
      </c>
    </row>
    <row r="61" spans="1:4" ht="15" customHeight="1" thickBot="1">
      <c r="A61" s="94"/>
      <c r="B61" s="95">
        <v>7</v>
      </c>
      <c r="C61" s="144" t="s">
        <v>39</v>
      </c>
      <c r="D61" s="96"/>
    </row>
    <row r="62" spans="1:4" s="28" customFormat="1" ht="15" customHeight="1" thickBot="1">
      <c r="A62" s="135">
        <v>2</v>
      </c>
      <c r="B62" s="136"/>
      <c r="C62" s="143" t="s">
        <v>88</v>
      </c>
      <c r="D62" s="138">
        <f>SUM(D63:D65)</f>
        <v>13673</v>
      </c>
    </row>
    <row r="63" spans="1:4" ht="15" customHeight="1">
      <c r="A63" s="94"/>
      <c r="B63" s="95">
        <v>1</v>
      </c>
      <c r="C63" s="144" t="s">
        <v>89</v>
      </c>
      <c r="D63" s="96">
        <v>8448</v>
      </c>
    </row>
    <row r="64" spans="1:4" ht="15" customHeight="1">
      <c r="A64" s="94"/>
      <c r="B64" s="95">
        <v>2</v>
      </c>
      <c r="C64" s="144" t="s">
        <v>215</v>
      </c>
      <c r="D64" s="96">
        <v>5225</v>
      </c>
    </row>
    <row r="65" spans="1:4" ht="15" customHeight="1" thickBot="1">
      <c r="A65" s="94"/>
      <c r="B65" s="95">
        <v>3</v>
      </c>
      <c r="C65" s="144" t="s">
        <v>90</v>
      </c>
      <c r="D65" s="96"/>
    </row>
    <row r="66" spans="1:4" s="28" customFormat="1" ht="15" customHeight="1" thickBot="1">
      <c r="A66" s="135">
        <v>3</v>
      </c>
      <c r="B66" s="136"/>
      <c r="C66" s="143" t="s">
        <v>41</v>
      </c>
      <c r="D66" s="138">
        <f>SUM(D67:D69)</f>
        <v>23271</v>
      </c>
    </row>
    <row r="67" spans="1:4" ht="15" customHeight="1">
      <c r="A67" s="94"/>
      <c r="B67" s="95">
        <v>1</v>
      </c>
      <c r="C67" s="144" t="s">
        <v>91</v>
      </c>
      <c r="D67" s="96">
        <v>200</v>
      </c>
    </row>
    <row r="68" spans="1:4" ht="15" customHeight="1">
      <c r="A68" s="151"/>
      <c r="B68" s="152">
        <v>2</v>
      </c>
      <c r="C68" s="157" t="s">
        <v>299</v>
      </c>
      <c r="D68" s="153">
        <v>23071</v>
      </c>
    </row>
    <row r="69" spans="1:4" ht="15" customHeight="1" thickBot="1">
      <c r="A69" s="151"/>
      <c r="B69" s="152">
        <v>3</v>
      </c>
      <c r="C69" s="157" t="s">
        <v>272</v>
      </c>
      <c r="D69" s="153"/>
    </row>
    <row r="70" spans="1:4" ht="15" customHeight="1" thickBot="1">
      <c r="A70" s="135">
        <v>4</v>
      </c>
      <c r="B70" s="136"/>
      <c r="C70" s="143" t="s">
        <v>211</v>
      </c>
      <c r="D70" s="548">
        <v>2000</v>
      </c>
    </row>
    <row r="71" spans="1:4" ht="15" customHeight="1" thickBot="1">
      <c r="A71" s="135">
        <v>5</v>
      </c>
      <c r="B71" s="136"/>
      <c r="C71" s="143" t="s">
        <v>92</v>
      </c>
      <c r="D71" s="548"/>
    </row>
    <row r="72" spans="1:4" ht="15" customHeight="1" thickBot="1">
      <c r="A72" s="135">
        <v>6</v>
      </c>
      <c r="B72" s="136"/>
      <c r="C72" s="143" t="s">
        <v>478</v>
      </c>
      <c r="D72" s="548">
        <v>2694</v>
      </c>
    </row>
    <row r="73" spans="1:4" s="28" customFormat="1" ht="15" customHeight="1" thickBot="1">
      <c r="A73" s="135">
        <v>7</v>
      </c>
      <c r="B73" s="136"/>
      <c r="C73" s="143" t="s">
        <v>189</v>
      </c>
      <c r="D73" s="138">
        <f>SUM(D74:D75)</f>
        <v>3572</v>
      </c>
    </row>
    <row r="74" spans="1:4" ht="15" customHeight="1">
      <c r="A74" s="94"/>
      <c r="B74" s="95">
        <v>1</v>
      </c>
      <c r="C74" s="144" t="s">
        <v>190</v>
      </c>
      <c r="D74" s="96">
        <v>3572</v>
      </c>
    </row>
    <row r="75" spans="1:4" ht="15" customHeight="1">
      <c r="A75" s="94"/>
      <c r="B75" s="95">
        <v>2</v>
      </c>
      <c r="C75" s="144" t="s">
        <v>183</v>
      </c>
      <c r="D75" s="96"/>
    </row>
    <row r="76" spans="1:4" ht="15" customHeight="1">
      <c r="A76" s="405">
        <v>8</v>
      </c>
      <c r="B76" s="406"/>
      <c r="C76" s="407" t="s">
        <v>232</v>
      </c>
      <c r="D76" s="409">
        <f>D77+D78</f>
        <v>32752</v>
      </c>
    </row>
    <row r="77" spans="1:4" ht="15" customHeight="1">
      <c r="A77" s="94"/>
      <c r="B77" s="95">
        <v>1</v>
      </c>
      <c r="C77" s="144" t="s">
        <v>273</v>
      </c>
      <c r="D77" s="96">
        <v>32752</v>
      </c>
    </row>
    <row r="78" spans="1:4" s="28" customFormat="1" ht="13.5" thickBot="1">
      <c r="A78" s="403"/>
      <c r="B78" s="404">
        <v>2</v>
      </c>
      <c r="C78" s="408" t="s">
        <v>487</v>
      </c>
      <c r="D78" s="258"/>
    </row>
    <row r="79" spans="1:4" ht="19.5" customHeight="1" thickBot="1">
      <c r="A79" s="326"/>
      <c r="B79" s="327"/>
      <c r="C79" s="328" t="s">
        <v>93</v>
      </c>
      <c r="D79" s="299">
        <f>D54+D62+D66+D70+D71+D72+D73+D76</f>
        <v>179508</v>
      </c>
    </row>
    <row r="80" spans="1:4" ht="13.5" thickBot="1">
      <c r="A80" s="102"/>
      <c r="B80" s="103"/>
      <c r="C80" s="103"/>
      <c r="D80" s="103"/>
    </row>
    <row r="81" spans="1:4" ht="16.5" thickBot="1">
      <c r="A81" s="107" t="s">
        <v>94</v>
      </c>
      <c r="B81" s="108"/>
      <c r="C81" s="109"/>
      <c r="D81" s="165">
        <v>15</v>
      </c>
    </row>
  </sheetData>
  <sheetProtection/>
  <mergeCells count="2">
    <mergeCell ref="C5:C6"/>
    <mergeCell ref="D5:D6"/>
  </mergeCells>
  <printOptions horizontalCentered="1"/>
  <pageMargins left="1.1811023622047245" right="0.984251968503937" top="0.31496062992125984" bottom="0.4724409448818898" header="0.5118110236220472" footer="0.4724409448818898"/>
  <pageSetup horizontalDpi="600" verticalDpi="600" orientation="portrait" paperSize="9" r:id="rId1"/>
  <rowBreaks count="1" manualBreakCount="1">
    <brk id="5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7">
      <selection activeCell="C24" sqref="C24"/>
    </sheetView>
  </sheetViews>
  <sheetFormatPr defaultColWidth="9.00390625" defaultRowHeight="12.75"/>
  <cols>
    <col min="1" max="1" width="11.625" style="22" customWidth="1"/>
    <col min="2" max="2" width="10.00390625" style="1" customWidth="1"/>
    <col min="3" max="3" width="42.50390625" style="1" customWidth="1"/>
    <col min="4" max="4" width="18.625" style="1" customWidth="1"/>
    <col min="5" max="16384" width="9.375" style="1" customWidth="1"/>
  </cols>
  <sheetData>
    <row r="1" spans="1:4" s="24" customFormat="1" ht="21" customHeight="1" thickBot="1">
      <c r="A1" s="84"/>
      <c r="B1" s="85"/>
      <c r="C1" s="85"/>
      <c r="D1" s="86" t="s">
        <v>319</v>
      </c>
    </row>
    <row r="2" spans="1:4" s="25" customFormat="1" ht="15.75">
      <c r="A2" s="169" t="s">
        <v>48</v>
      </c>
      <c r="B2" s="170"/>
      <c r="C2" s="171" t="s">
        <v>320</v>
      </c>
      <c r="D2" s="172" t="s">
        <v>101</v>
      </c>
    </row>
    <row r="3" spans="1:4" s="25" customFormat="1" ht="16.5" thickBot="1">
      <c r="A3" s="173" t="s">
        <v>50</v>
      </c>
      <c r="B3" s="174"/>
      <c r="C3" s="329" t="s">
        <v>223</v>
      </c>
      <c r="D3" s="330" t="s">
        <v>224</v>
      </c>
    </row>
    <row r="4" spans="1:4" s="26" customFormat="1" ht="21" customHeight="1" thickBot="1">
      <c r="A4" s="87"/>
      <c r="B4" s="87"/>
      <c r="C4" s="87"/>
      <c r="D4" s="131" t="s">
        <v>52</v>
      </c>
    </row>
    <row r="5" spans="1:4" ht="38.25">
      <c r="A5" s="88" t="s">
        <v>53</v>
      </c>
      <c r="B5" s="89" t="s">
        <v>54</v>
      </c>
      <c r="C5" s="561" t="s">
        <v>55</v>
      </c>
      <c r="D5" s="563" t="s">
        <v>56</v>
      </c>
    </row>
    <row r="6" spans="1:4" ht="13.5" thickBot="1">
      <c r="A6" s="180" t="s">
        <v>57</v>
      </c>
      <c r="B6" s="110"/>
      <c r="C6" s="562"/>
      <c r="D6" s="564"/>
    </row>
    <row r="7" spans="1:4" s="23" customFormat="1" ht="16.5" thickBot="1">
      <c r="A7" s="139">
        <v>1</v>
      </c>
      <c r="B7" s="140">
        <v>2</v>
      </c>
      <c r="C7" s="140">
        <v>3</v>
      </c>
      <c r="D7" s="159">
        <v>4</v>
      </c>
    </row>
    <row r="8" spans="1:4" s="29" customFormat="1" ht="15.75" customHeight="1" thickBot="1">
      <c r="A8" s="111"/>
      <c r="B8" s="112"/>
      <c r="C8" s="179" t="s">
        <v>58</v>
      </c>
      <c r="D8" s="113"/>
    </row>
    <row r="9" spans="1:4" s="28" customFormat="1" ht="15" customHeight="1" thickBot="1">
      <c r="A9" s="135">
        <v>1</v>
      </c>
      <c r="B9" s="136"/>
      <c r="C9" s="143" t="s">
        <v>59</v>
      </c>
      <c r="D9" s="137">
        <f>SUM(D10:D15)</f>
        <v>0</v>
      </c>
    </row>
    <row r="10" spans="1:4" ht="13.5" customHeight="1">
      <c r="A10" s="94"/>
      <c r="B10" s="95">
        <v>1</v>
      </c>
      <c r="C10" s="144" t="s">
        <v>60</v>
      </c>
      <c r="D10" s="96"/>
    </row>
    <row r="11" spans="1:4" ht="13.5" customHeight="1">
      <c r="A11" s="94"/>
      <c r="B11" s="95">
        <v>2</v>
      </c>
      <c r="C11" s="144" t="s">
        <v>61</v>
      </c>
      <c r="D11" s="96"/>
    </row>
    <row r="12" spans="1:4" ht="13.5" customHeight="1">
      <c r="A12" s="94"/>
      <c r="B12" s="95">
        <v>3</v>
      </c>
      <c r="C12" s="144" t="s">
        <v>96</v>
      </c>
      <c r="D12" s="96"/>
    </row>
    <row r="13" spans="1:4" ht="13.5" customHeight="1">
      <c r="A13" s="94"/>
      <c r="B13" s="95">
        <v>4</v>
      </c>
      <c r="C13" s="144" t="s">
        <v>62</v>
      </c>
      <c r="D13" s="96"/>
    </row>
    <row r="14" spans="1:4" ht="13.5" customHeight="1">
      <c r="A14" s="94"/>
      <c r="B14" s="95">
        <v>5</v>
      </c>
      <c r="C14" s="144" t="s">
        <v>218</v>
      </c>
      <c r="D14" s="96"/>
    </row>
    <row r="15" spans="1:4" ht="13.5" customHeight="1" thickBot="1">
      <c r="A15" s="151"/>
      <c r="B15" s="152">
        <v>6</v>
      </c>
      <c r="C15" s="157" t="s">
        <v>63</v>
      </c>
      <c r="D15" s="153"/>
    </row>
    <row r="16" spans="1:4" ht="13.5" customHeight="1" thickBot="1">
      <c r="A16" s="344">
        <v>3</v>
      </c>
      <c r="B16" s="348">
        <v>1</v>
      </c>
      <c r="C16" s="346" t="s">
        <v>68</v>
      </c>
      <c r="D16" s="347"/>
    </row>
    <row r="17" spans="1:4" s="28" customFormat="1" ht="13.5" customHeight="1" thickBot="1">
      <c r="A17" s="135">
        <v>5</v>
      </c>
      <c r="B17" s="136"/>
      <c r="C17" s="143" t="s">
        <v>321</v>
      </c>
      <c r="D17" s="138">
        <f>SUM(D18:D19)</f>
        <v>0</v>
      </c>
    </row>
    <row r="18" spans="1:4" ht="13.5" customHeight="1">
      <c r="A18" s="94"/>
      <c r="B18" s="95">
        <v>1</v>
      </c>
      <c r="C18" s="144" t="s">
        <v>97</v>
      </c>
      <c r="D18" s="96"/>
    </row>
    <row r="19" spans="1:4" ht="13.5" customHeight="1" thickBot="1">
      <c r="A19" s="151"/>
      <c r="B19" s="152">
        <v>2</v>
      </c>
      <c r="C19" s="157" t="s">
        <v>98</v>
      </c>
      <c r="D19" s="153"/>
    </row>
    <row r="20" spans="1:4" ht="13.5" customHeight="1" thickBot="1">
      <c r="A20" s="135">
        <v>7</v>
      </c>
      <c r="B20" s="160"/>
      <c r="C20" s="143" t="s">
        <v>81</v>
      </c>
      <c r="D20" s="137">
        <f>D21+D22</f>
        <v>0</v>
      </c>
    </row>
    <row r="21" spans="1:4" ht="13.5" customHeight="1">
      <c r="A21" s="401"/>
      <c r="B21" s="98">
        <v>1</v>
      </c>
      <c r="C21" s="146" t="s">
        <v>188</v>
      </c>
      <c r="D21" s="402"/>
    </row>
    <row r="22" spans="1:4" ht="13.5" customHeight="1" thickBot="1">
      <c r="A22" s="412"/>
      <c r="B22" s="413">
        <v>2</v>
      </c>
      <c r="C22" s="414" t="s">
        <v>191</v>
      </c>
      <c r="D22" s="258"/>
    </row>
    <row r="23" spans="1:4" ht="13.5" customHeight="1" thickBot="1">
      <c r="A23" s="415">
        <v>8</v>
      </c>
      <c r="B23" s="416"/>
      <c r="C23" s="417" t="s">
        <v>561</v>
      </c>
      <c r="D23" s="418">
        <f>D24+D25</f>
        <v>566</v>
      </c>
    </row>
    <row r="24" spans="1:4" ht="13.5" customHeight="1">
      <c r="A24" s="401"/>
      <c r="B24" s="98">
        <v>1</v>
      </c>
      <c r="C24" s="146" t="s">
        <v>273</v>
      </c>
      <c r="D24" s="402"/>
    </row>
    <row r="25" spans="1:4" s="28" customFormat="1" ht="13.5" customHeight="1" thickBot="1">
      <c r="A25" s="410"/>
      <c r="B25" s="404">
        <v>2</v>
      </c>
      <c r="C25" s="408" t="s">
        <v>407</v>
      </c>
      <c r="D25" s="411">
        <v>566</v>
      </c>
    </row>
    <row r="26" spans="1:4" s="7" customFormat="1" ht="13.5" customHeight="1" thickBot="1">
      <c r="A26" s="339"/>
      <c r="B26" s="340"/>
      <c r="C26" s="150" t="s">
        <v>33</v>
      </c>
      <c r="D26" s="283">
        <f>D9+D16+D17+D20+D23</f>
        <v>566</v>
      </c>
    </row>
    <row r="27" spans="1:4" s="7" customFormat="1" ht="9.75" customHeight="1" thickBot="1">
      <c r="A27" s="161"/>
      <c r="B27" s="162"/>
      <c r="C27" s="163"/>
      <c r="D27" s="164"/>
    </row>
    <row r="28" spans="1:4" s="29" customFormat="1" ht="15" customHeight="1" thickBot="1">
      <c r="A28" s="111"/>
      <c r="B28" s="112"/>
      <c r="C28" s="179" t="s">
        <v>82</v>
      </c>
      <c r="D28" s="113"/>
    </row>
    <row r="29" spans="1:4" s="28" customFormat="1" ht="13.5" customHeight="1" thickBot="1">
      <c r="A29" s="135">
        <v>9</v>
      </c>
      <c r="B29" s="136"/>
      <c r="C29" s="143" t="s">
        <v>83</v>
      </c>
      <c r="D29" s="138">
        <f>SUM(D30:D36)</f>
        <v>466</v>
      </c>
    </row>
    <row r="30" spans="1:4" ht="13.5" customHeight="1">
      <c r="A30" s="94"/>
      <c r="B30" s="95">
        <v>1</v>
      </c>
      <c r="C30" s="145" t="s">
        <v>108</v>
      </c>
      <c r="D30" s="96"/>
    </row>
    <row r="31" spans="1:4" ht="13.5" customHeight="1">
      <c r="A31" s="94"/>
      <c r="B31" s="95">
        <v>2</v>
      </c>
      <c r="C31" s="144" t="s">
        <v>37</v>
      </c>
      <c r="D31" s="96"/>
    </row>
    <row r="32" spans="1:4" ht="13.5" customHeight="1">
      <c r="A32" s="151"/>
      <c r="B32" s="152">
        <v>3</v>
      </c>
      <c r="C32" s="157" t="s">
        <v>38</v>
      </c>
      <c r="D32" s="153">
        <v>466</v>
      </c>
    </row>
    <row r="33" spans="1:4" s="28" customFormat="1" ht="13.5" customHeight="1">
      <c r="A33" s="94"/>
      <c r="B33" s="95">
        <v>4</v>
      </c>
      <c r="C33" s="144" t="s">
        <v>205</v>
      </c>
      <c r="D33" s="96"/>
    </row>
    <row r="34" spans="1:4" s="28" customFormat="1" ht="13.5" customHeight="1">
      <c r="A34" s="99"/>
      <c r="B34" s="100">
        <v>5</v>
      </c>
      <c r="C34" s="144" t="s">
        <v>87</v>
      </c>
      <c r="D34" s="101"/>
    </row>
    <row r="35" spans="1:4" ht="13.5" customHeight="1">
      <c r="A35" s="99"/>
      <c r="B35" s="100">
        <v>6</v>
      </c>
      <c r="C35" s="167" t="s">
        <v>86</v>
      </c>
      <c r="D35" s="101"/>
    </row>
    <row r="36" spans="1:4" ht="13.5" customHeight="1" thickBot="1">
      <c r="A36" s="94"/>
      <c r="B36" s="95">
        <v>7</v>
      </c>
      <c r="C36" s="144" t="s">
        <v>39</v>
      </c>
      <c r="D36" s="96"/>
    </row>
    <row r="37" spans="1:4" s="28" customFormat="1" ht="13.5" customHeight="1" thickBot="1">
      <c r="A37" s="135">
        <v>10</v>
      </c>
      <c r="B37" s="136"/>
      <c r="C37" s="143" t="s">
        <v>88</v>
      </c>
      <c r="D37" s="138">
        <f>SUM(D38:D40)</f>
        <v>0</v>
      </c>
    </row>
    <row r="38" spans="1:4" ht="13.5" customHeight="1">
      <c r="A38" s="94"/>
      <c r="B38" s="95">
        <v>1</v>
      </c>
      <c r="C38" s="144" t="s">
        <v>194</v>
      </c>
      <c r="D38" s="96"/>
    </row>
    <row r="39" spans="1:4" ht="13.5" customHeight="1">
      <c r="A39" s="94"/>
      <c r="B39" s="95">
        <v>2</v>
      </c>
      <c r="C39" s="144" t="s">
        <v>215</v>
      </c>
      <c r="D39" s="96"/>
    </row>
    <row r="40" spans="1:4" ht="13.5" customHeight="1">
      <c r="A40" s="94"/>
      <c r="B40" s="95">
        <v>3</v>
      </c>
      <c r="C40" s="144" t="s">
        <v>90</v>
      </c>
      <c r="D40" s="96"/>
    </row>
    <row r="41" spans="1:4" s="549" customFormat="1" ht="13.5" customHeight="1" thickBot="1">
      <c r="A41" s="405">
        <v>11</v>
      </c>
      <c r="B41" s="480"/>
      <c r="C41" s="481" t="s">
        <v>114</v>
      </c>
      <c r="D41" s="482">
        <v>100</v>
      </c>
    </row>
    <row r="42" spans="1:4" ht="13.5" customHeight="1" thickBot="1">
      <c r="A42" s="339"/>
      <c r="B42" s="340"/>
      <c r="C42" s="150" t="s">
        <v>93</v>
      </c>
      <c r="D42" s="283">
        <f>D29+D37+D41</f>
        <v>566</v>
      </c>
    </row>
    <row r="43" ht="9.75" customHeight="1" thickBot="1"/>
    <row r="44" spans="1:4" ht="13.5" thickBot="1">
      <c r="A44" s="277" t="s">
        <v>94</v>
      </c>
      <c r="B44" s="278"/>
      <c r="C44" s="279"/>
      <c r="D44" s="280"/>
    </row>
  </sheetData>
  <sheetProtection/>
  <mergeCells count="2">
    <mergeCell ref="C5:C6"/>
    <mergeCell ref="D5:D6"/>
  </mergeCells>
  <printOptions horizontalCentered="1"/>
  <pageMargins left="1" right="0.49" top="0.91" bottom="0.88" header="0.58" footer="0.62"/>
  <pageSetup horizontalDpi="600" verticalDpi="600" orientation="portrait" paperSize="9" scale="108" r:id="rId1"/>
  <rowBreaks count="1" manualBreakCount="1">
    <brk id="202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11.625" style="22" customWidth="1"/>
    <col min="2" max="2" width="10.00390625" style="1" customWidth="1"/>
    <col min="3" max="3" width="45.625" style="1" bestFit="1" customWidth="1"/>
    <col min="4" max="4" width="18.625" style="1" customWidth="1"/>
    <col min="5" max="16384" width="9.375" style="1" customWidth="1"/>
  </cols>
  <sheetData>
    <row r="1" spans="1:4" s="24" customFormat="1" ht="21" customHeight="1" thickBot="1">
      <c r="A1" s="84"/>
      <c r="B1" s="85"/>
      <c r="C1" s="85"/>
      <c r="D1" s="86" t="s">
        <v>489</v>
      </c>
    </row>
    <row r="2" spans="1:4" s="25" customFormat="1" ht="15.75">
      <c r="A2" s="169" t="s">
        <v>48</v>
      </c>
      <c r="B2" s="170"/>
      <c r="C2" s="171" t="s">
        <v>322</v>
      </c>
      <c r="D2" s="172" t="s">
        <v>102</v>
      </c>
    </row>
    <row r="3" spans="1:4" s="25" customFormat="1" ht="16.5" thickBot="1">
      <c r="A3" s="173" t="s">
        <v>50</v>
      </c>
      <c r="B3" s="174"/>
      <c r="C3" s="329" t="s">
        <v>223</v>
      </c>
      <c r="D3" s="330" t="s">
        <v>224</v>
      </c>
    </row>
    <row r="4" spans="1:4" s="26" customFormat="1" ht="21" customHeight="1" thickBot="1">
      <c r="A4" s="87"/>
      <c r="B4" s="87"/>
      <c r="C4" s="87"/>
      <c r="D4" s="131" t="s">
        <v>52</v>
      </c>
    </row>
    <row r="5" spans="1:4" ht="38.25">
      <c r="A5" s="88" t="s">
        <v>53</v>
      </c>
      <c r="B5" s="89" t="s">
        <v>54</v>
      </c>
      <c r="C5" s="561" t="s">
        <v>55</v>
      </c>
      <c r="D5" s="563" t="s">
        <v>56</v>
      </c>
    </row>
    <row r="6" spans="1:4" ht="13.5" thickBot="1">
      <c r="A6" s="180" t="s">
        <v>57</v>
      </c>
      <c r="B6" s="110"/>
      <c r="C6" s="562"/>
      <c r="D6" s="564"/>
    </row>
    <row r="7" spans="1:4" s="23" customFormat="1" ht="16.5" thickBot="1">
      <c r="A7" s="139">
        <v>1</v>
      </c>
      <c r="B7" s="140">
        <v>2</v>
      </c>
      <c r="C7" s="140">
        <v>3</v>
      </c>
      <c r="D7" s="159">
        <v>4</v>
      </c>
    </row>
    <row r="8" spans="1:4" s="29" customFormat="1" ht="15.75" customHeight="1" thickBot="1">
      <c r="A8" s="111"/>
      <c r="B8" s="112"/>
      <c r="C8" s="179" t="s">
        <v>58</v>
      </c>
      <c r="D8" s="113"/>
    </row>
    <row r="9" spans="1:4" s="28" customFormat="1" ht="15" customHeight="1" thickBot="1">
      <c r="A9" s="135">
        <v>1</v>
      </c>
      <c r="B9" s="136"/>
      <c r="C9" s="143" t="s">
        <v>59</v>
      </c>
      <c r="D9" s="137">
        <f>SUM(D10:D15)</f>
        <v>0</v>
      </c>
    </row>
    <row r="10" spans="1:4" ht="15" customHeight="1">
      <c r="A10" s="94"/>
      <c r="B10" s="95">
        <v>1</v>
      </c>
      <c r="C10" s="144" t="s">
        <v>60</v>
      </c>
      <c r="D10" s="96"/>
    </row>
    <row r="11" spans="1:4" ht="15" customHeight="1">
      <c r="A11" s="94"/>
      <c r="B11" s="95">
        <v>2</v>
      </c>
      <c r="C11" s="144" t="s">
        <v>61</v>
      </c>
      <c r="D11" s="96"/>
    </row>
    <row r="12" spans="1:4" ht="15" customHeight="1">
      <c r="A12" s="94"/>
      <c r="B12" s="95">
        <v>3</v>
      </c>
      <c r="C12" s="144" t="s">
        <v>96</v>
      </c>
      <c r="D12" s="96"/>
    </row>
    <row r="13" spans="1:4" ht="15" customHeight="1">
      <c r="A13" s="94"/>
      <c r="B13" s="95">
        <v>4</v>
      </c>
      <c r="C13" s="144" t="s">
        <v>62</v>
      </c>
      <c r="D13" s="96"/>
    </row>
    <row r="14" spans="1:4" ht="15" customHeight="1">
      <c r="A14" s="94"/>
      <c r="B14" s="95">
        <v>5</v>
      </c>
      <c r="C14" s="144" t="s">
        <v>218</v>
      </c>
      <c r="D14" s="96"/>
    </row>
    <row r="15" spans="1:4" ht="15" customHeight="1" thickBot="1">
      <c r="A15" s="151"/>
      <c r="B15" s="152">
        <v>6</v>
      </c>
      <c r="C15" s="157" t="s">
        <v>63</v>
      </c>
      <c r="D15" s="153"/>
    </row>
    <row r="16" spans="1:4" ht="15" customHeight="1" thickBot="1">
      <c r="A16" s="344">
        <v>3</v>
      </c>
      <c r="B16" s="348">
        <v>1</v>
      </c>
      <c r="C16" s="346" t="s">
        <v>68</v>
      </c>
      <c r="D16" s="347"/>
    </row>
    <row r="17" spans="1:4" s="28" customFormat="1" ht="15" customHeight="1" thickBot="1">
      <c r="A17" s="135">
        <v>5</v>
      </c>
      <c r="B17" s="136"/>
      <c r="C17" s="143" t="s">
        <v>323</v>
      </c>
      <c r="D17" s="138">
        <f>SUM(D18:D19)</f>
        <v>0</v>
      </c>
    </row>
    <row r="18" spans="1:4" ht="15" customHeight="1">
      <c r="A18" s="94"/>
      <c r="B18" s="95">
        <v>1</v>
      </c>
      <c r="C18" s="144" t="s">
        <v>97</v>
      </c>
      <c r="D18" s="96"/>
    </row>
    <row r="19" spans="1:4" ht="15" customHeight="1" thickBot="1">
      <c r="A19" s="151"/>
      <c r="B19" s="152">
        <v>2</v>
      </c>
      <c r="C19" s="157" t="s">
        <v>98</v>
      </c>
      <c r="D19" s="153"/>
    </row>
    <row r="20" spans="1:4" ht="15" customHeight="1" thickBot="1">
      <c r="A20" s="135">
        <v>7</v>
      </c>
      <c r="B20" s="160"/>
      <c r="C20" s="143" t="s">
        <v>81</v>
      </c>
      <c r="D20" s="137">
        <f>D21+D22</f>
        <v>0</v>
      </c>
    </row>
    <row r="21" spans="1:4" ht="15" customHeight="1" thickBot="1">
      <c r="A21" s="154"/>
      <c r="B21" s="155">
        <v>1</v>
      </c>
      <c r="C21" s="158" t="s">
        <v>188</v>
      </c>
      <c r="D21" s="156"/>
    </row>
    <row r="22" spans="1:4" ht="15" customHeight="1" thickBot="1">
      <c r="A22" s="154"/>
      <c r="B22" s="155">
        <v>2</v>
      </c>
      <c r="C22" s="158" t="s">
        <v>191</v>
      </c>
      <c r="D22" s="156"/>
    </row>
    <row r="23" spans="1:4" s="28" customFormat="1" ht="15" customHeight="1" thickBot="1">
      <c r="A23" s="344">
        <v>8</v>
      </c>
      <c r="B23" s="345">
        <v>1</v>
      </c>
      <c r="C23" s="346" t="s">
        <v>99</v>
      </c>
      <c r="D23" s="347">
        <v>32752</v>
      </c>
    </row>
    <row r="24" spans="1:4" s="7" customFormat="1" ht="15" customHeight="1" thickBot="1">
      <c r="A24" s="141"/>
      <c r="B24" s="142"/>
      <c r="C24" s="150" t="s">
        <v>33</v>
      </c>
      <c r="D24" s="283">
        <f>D9+D16+D17+D20+D23</f>
        <v>32752</v>
      </c>
    </row>
    <row r="25" spans="1:4" s="7" customFormat="1" ht="9.75" customHeight="1" thickBot="1">
      <c r="A25" s="161"/>
      <c r="B25" s="162"/>
      <c r="C25" s="163"/>
      <c r="D25" s="164"/>
    </row>
    <row r="26" spans="1:4" s="29" customFormat="1" ht="15" customHeight="1" thickBot="1">
      <c r="A26" s="111"/>
      <c r="B26" s="112"/>
      <c r="C26" s="179" t="s">
        <v>82</v>
      </c>
      <c r="D26" s="113"/>
    </row>
    <row r="27" spans="1:4" s="28" customFormat="1" ht="15" customHeight="1" thickBot="1">
      <c r="A27" s="135">
        <v>9</v>
      </c>
      <c r="B27" s="136"/>
      <c r="C27" s="143" t="s">
        <v>83</v>
      </c>
      <c r="D27" s="138">
        <f>SUM(D28:D34)</f>
        <v>32622</v>
      </c>
    </row>
    <row r="28" spans="1:4" ht="15" customHeight="1">
      <c r="A28" s="94"/>
      <c r="B28" s="95">
        <v>1</v>
      </c>
      <c r="C28" s="145" t="s">
        <v>108</v>
      </c>
      <c r="D28" s="96">
        <v>24651</v>
      </c>
    </row>
    <row r="29" spans="1:4" ht="15" customHeight="1">
      <c r="A29" s="94"/>
      <c r="B29" s="95">
        <v>2</v>
      </c>
      <c r="C29" s="144" t="s">
        <v>37</v>
      </c>
      <c r="D29" s="96">
        <v>5577</v>
      </c>
    </row>
    <row r="30" spans="1:4" ht="15" customHeight="1">
      <c r="A30" s="151"/>
      <c r="B30" s="152">
        <v>3</v>
      </c>
      <c r="C30" s="157" t="s">
        <v>38</v>
      </c>
      <c r="D30" s="153">
        <v>1450</v>
      </c>
    </row>
    <row r="31" spans="1:4" s="28" customFormat="1" ht="15" customHeight="1">
      <c r="A31" s="94"/>
      <c r="B31" s="95">
        <v>4</v>
      </c>
      <c r="C31" s="144" t="s">
        <v>205</v>
      </c>
      <c r="D31" s="96">
        <v>944</v>
      </c>
    </row>
    <row r="32" spans="1:4" s="28" customFormat="1" ht="15" customHeight="1">
      <c r="A32" s="99"/>
      <c r="B32" s="100">
        <v>5</v>
      </c>
      <c r="C32" s="144" t="s">
        <v>324</v>
      </c>
      <c r="D32" s="101"/>
    </row>
    <row r="33" spans="1:4" ht="15" customHeight="1">
      <c r="A33" s="99"/>
      <c r="B33" s="100">
        <v>6</v>
      </c>
      <c r="C33" s="167" t="s">
        <v>86</v>
      </c>
      <c r="D33" s="101"/>
    </row>
    <row r="34" spans="1:4" ht="15" customHeight="1" thickBot="1">
      <c r="A34" s="94"/>
      <c r="B34" s="95">
        <v>7</v>
      </c>
      <c r="C34" s="144" t="s">
        <v>39</v>
      </c>
      <c r="D34" s="96"/>
    </row>
    <row r="35" spans="1:4" s="28" customFormat="1" ht="15" customHeight="1" thickBot="1">
      <c r="A35" s="135">
        <v>10</v>
      </c>
      <c r="B35" s="136"/>
      <c r="C35" s="143" t="s">
        <v>88</v>
      </c>
      <c r="D35" s="138">
        <f>SUM(D36:D38)</f>
        <v>0</v>
      </c>
    </row>
    <row r="36" spans="1:4" ht="15" customHeight="1">
      <c r="A36" s="94"/>
      <c r="B36" s="95">
        <v>1</v>
      </c>
      <c r="C36" s="144" t="s">
        <v>194</v>
      </c>
      <c r="D36" s="96"/>
    </row>
    <row r="37" spans="1:4" ht="15" customHeight="1">
      <c r="A37" s="94"/>
      <c r="B37" s="95">
        <v>2</v>
      </c>
      <c r="C37" s="144" t="s">
        <v>215</v>
      </c>
      <c r="D37" s="96"/>
    </row>
    <row r="38" spans="1:4" ht="15" customHeight="1">
      <c r="A38" s="94"/>
      <c r="B38" s="95">
        <v>3</v>
      </c>
      <c r="C38" s="144" t="s">
        <v>90</v>
      </c>
      <c r="D38" s="96"/>
    </row>
    <row r="39" spans="1:4" ht="15" customHeight="1" thickBot="1">
      <c r="A39" s="483">
        <v>11</v>
      </c>
      <c r="B39" s="406"/>
      <c r="C39" s="481" t="s">
        <v>41</v>
      </c>
      <c r="D39" s="484">
        <f>D40+D41</f>
        <v>130</v>
      </c>
    </row>
    <row r="40" spans="1:4" ht="15" customHeight="1">
      <c r="A40" s="81"/>
      <c r="B40" s="82">
        <v>1</v>
      </c>
      <c r="C40" s="550" t="s">
        <v>91</v>
      </c>
      <c r="D40" s="83">
        <v>100</v>
      </c>
    </row>
    <row r="41" spans="1:4" ht="15" customHeight="1" thickBot="1">
      <c r="A41" s="412"/>
      <c r="B41" s="413">
        <v>2</v>
      </c>
      <c r="C41" s="408" t="s">
        <v>488</v>
      </c>
      <c r="D41" s="258">
        <v>30</v>
      </c>
    </row>
    <row r="42" spans="1:4" ht="15" customHeight="1" thickBot="1">
      <c r="A42" s="339"/>
      <c r="B42" s="340"/>
      <c r="C42" s="150" t="s">
        <v>93</v>
      </c>
      <c r="D42" s="283">
        <f>D27+D35+D39</f>
        <v>32752</v>
      </c>
    </row>
    <row r="43" ht="9.75" customHeight="1" thickBot="1"/>
    <row r="44" spans="1:4" ht="13.5" thickBot="1">
      <c r="A44" s="277" t="s">
        <v>94</v>
      </c>
      <c r="B44" s="278"/>
      <c r="C44" s="279"/>
      <c r="D44" s="280">
        <v>11</v>
      </c>
    </row>
  </sheetData>
  <sheetProtection/>
  <mergeCells count="2">
    <mergeCell ref="C5:C6"/>
    <mergeCell ref="D5:D6"/>
  </mergeCells>
  <printOptions horizontalCentered="1"/>
  <pageMargins left="0.984251968503937" right="0.4724409448818898" top="0.5118110236220472" bottom="0.4724409448818898" header="0.5905511811023623" footer="0.6299212598425197"/>
  <pageSetup horizontalDpi="600" verticalDpi="600" orientation="portrait" paperSize="9" scale="108" r:id="rId1"/>
  <rowBreaks count="1" manualBreakCount="1">
    <brk id="202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2" sqref="D22"/>
    </sheetView>
  </sheetViews>
  <sheetFormatPr defaultColWidth="9.00390625" defaultRowHeight="12.75"/>
  <cols>
    <col min="1" max="1" width="10.50390625" style="0" customWidth="1"/>
    <col min="2" max="2" width="32.375" style="0" customWidth="1"/>
    <col min="3" max="3" width="21.125" style="0" customWidth="1"/>
    <col min="4" max="4" width="20.125" style="0" customWidth="1"/>
  </cols>
  <sheetData>
    <row r="1" spans="1:5" ht="15.75">
      <c r="A1" s="565" t="s">
        <v>375</v>
      </c>
      <c r="B1" s="565"/>
      <c r="C1" s="565"/>
      <c r="D1" s="565"/>
      <c r="E1" s="565"/>
    </row>
    <row r="2" spans="1:5" ht="15.75">
      <c r="A2" s="565" t="s">
        <v>376</v>
      </c>
      <c r="B2" s="565"/>
      <c r="C2" s="565"/>
      <c r="D2" s="565"/>
      <c r="E2" s="565"/>
    </row>
    <row r="3" spans="1:5" ht="15.75">
      <c r="A3" s="565" t="s">
        <v>377</v>
      </c>
      <c r="B3" s="565"/>
      <c r="C3" s="565"/>
      <c r="D3" s="565"/>
      <c r="E3" s="565"/>
    </row>
    <row r="4" spans="1:5" ht="15.75">
      <c r="A4" s="565" t="s">
        <v>378</v>
      </c>
      <c r="B4" s="565"/>
      <c r="C4" s="565"/>
      <c r="D4" s="565"/>
      <c r="E4" s="565"/>
    </row>
    <row r="5" spans="1:5" ht="15.75">
      <c r="A5" s="565" t="s">
        <v>379</v>
      </c>
      <c r="B5" s="565"/>
      <c r="C5" s="565"/>
      <c r="D5" s="565"/>
      <c r="E5" s="565"/>
    </row>
    <row r="6" spans="1:5" ht="12.75">
      <c r="A6" s="566"/>
      <c r="B6" s="566"/>
      <c r="C6" s="566"/>
      <c r="D6" s="566"/>
      <c r="E6" s="566"/>
    </row>
    <row r="7" spans="1:5" ht="12.75">
      <c r="A7" s="513"/>
      <c r="B7" s="513"/>
      <c r="C7" s="513"/>
      <c r="D7" s="513"/>
      <c r="E7" s="513"/>
    </row>
    <row r="9" spans="1:4" s="514" customFormat="1" ht="15.75">
      <c r="A9" s="567" t="s">
        <v>380</v>
      </c>
      <c r="B9" s="567"/>
      <c r="C9" s="567"/>
      <c r="D9" s="567"/>
    </row>
    <row r="10" ht="13.5" thickBot="1"/>
    <row r="11" spans="1:4" ht="12.75">
      <c r="A11" s="568" t="s">
        <v>381</v>
      </c>
      <c r="B11" s="570" t="s">
        <v>382</v>
      </c>
      <c r="C11" s="570" t="s">
        <v>383</v>
      </c>
      <c r="D11" s="572"/>
    </row>
    <row r="12" spans="1:4" s="515" customFormat="1" ht="16.5" thickBot="1">
      <c r="A12" s="569"/>
      <c r="B12" s="571"/>
      <c r="C12" s="571"/>
      <c r="D12" s="573"/>
    </row>
    <row r="13" spans="1:4" ht="12.75">
      <c r="A13" s="516" t="s">
        <v>384</v>
      </c>
      <c r="B13" s="517" t="s">
        <v>385</v>
      </c>
      <c r="C13" s="517"/>
      <c r="D13" s="518"/>
    </row>
    <row r="14" spans="1:4" ht="12.75">
      <c r="A14" s="519" t="s">
        <v>386</v>
      </c>
      <c r="B14" s="520" t="s">
        <v>387</v>
      </c>
      <c r="C14" s="520"/>
      <c r="D14" s="521"/>
    </row>
    <row r="15" spans="1:4" ht="12.75">
      <c r="A15" s="519" t="s">
        <v>388</v>
      </c>
      <c r="B15" s="520" t="s">
        <v>390</v>
      </c>
      <c r="C15" s="520">
        <v>50</v>
      </c>
      <c r="D15" s="521"/>
    </row>
    <row r="16" spans="1:4" ht="12.75">
      <c r="A16" s="519" t="s">
        <v>389</v>
      </c>
      <c r="B16" s="520" t="s">
        <v>392</v>
      </c>
      <c r="C16" s="520">
        <v>400</v>
      </c>
      <c r="D16" s="521"/>
    </row>
    <row r="17" spans="1:4" ht="12.75">
      <c r="A17" s="522" t="s">
        <v>391</v>
      </c>
      <c r="B17" s="520" t="s">
        <v>395</v>
      </c>
      <c r="C17" s="520">
        <v>10</v>
      </c>
      <c r="D17" s="521"/>
    </row>
    <row r="18" spans="1:4" ht="12.75">
      <c r="A18" s="522" t="s">
        <v>393</v>
      </c>
      <c r="B18" s="520" t="s">
        <v>396</v>
      </c>
      <c r="C18" s="520">
        <v>20</v>
      </c>
      <c r="D18" s="521"/>
    </row>
    <row r="19" spans="1:4" ht="13.5" thickBot="1">
      <c r="A19" s="523" t="s">
        <v>394</v>
      </c>
      <c r="B19" s="524" t="s">
        <v>397</v>
      </c>
      <c r="C19" s="524">
        <v>20</v>
      </c>
      <c r="D19" s="525"/>
    </row>
    <row r="20" spans="1:4" ht="23.25" customHeight="1" thickBot="1">
      <c r="A20" s="526"/>
      <c r="B20" s="527" t="s">
        <v>398</v>
      </c>
      <c r="C20" s="527">
        <f>SUM(C13:C19)</f>
        <v>500</v>
      </c>
      <c r="D20" s="528"/>
    </row>
    <row r="21" ht="12.75">
      <c r="A21" s="513"/>
    </row>
    <row r="22" ht="12.75">
      <c r="A22" s="513"/>
    </row>
    <row r="24" spans="1:4" ht="15.75">
      <c r="A24" s="567" t="s">
        <v>399</v>
      </c>
      <c r="B24" s="567"/>
      <c r="C24" s="567"/>
      <c r="D24" s="567"/>
    </row>
    <row r="25" ht="13.5" thickBot="1"/>
    <row r="26" spans="1:4" ht="12.75">
      <c r="A26" s="568" t="s">
        <v>381</v>
      </c>
      <c r="B26" s="570" t="s">
        <v>400</v>
      </c>
      <c r="C26" s="570" t="s">
        <v>383</v>
      </c>
      <c r="D26" s="572"/>
    </row>
    <row r="27" spans="1:4" ht="13.5" thickBot="1">
      <c r="A27" s="569"/>
      <c r="B27" s="571"/>
      <c r="C27" s="571"/>
      <c r="D27" s="573"/>
    </row>
    <row r="28" spans="1:4" ht="12.75">
      <c r="A28" s="516" t="s">
        <v>401</v>
      </c>
      <c r="B28" s="517" t="s">
        <v>402</v>
      </c>
      <c r="C28" s="517">
        <v>25</v>
      </c>
      <c r="D28" s="518"/>
    </row>
    <row r="29" spans="1:4" ht="12.75">
      <c r="A29" s="519" t="s">
        <v>403</v>
      </c>
      <c r="B29" s="520" t="s">
        <v>404</v>
      </c>
      <c r="C29" s="520">
        <v>20</v>
      </c>
      <c r="D29" s="521"/>
    </row>
    <row r="30" spans="1:4" ht="13.5" thickBot="1">
      <c r="A30" s="519" t="s">
        <v>405</v>
      </c>
      <c r="B30" s="520" t="s">
        <v>406</v>
      </c>
      <c r="C30" s="520">
        <v>50</v>
      </c>
      <c r="D30" s="521"/>
    </row>
    <row r="31" spans="1:4" ht="24.75" customHeight="1" thickBot="1">
      <c r="A31" s="526"/>
      <c r="B31" s="527" t="s">
        <v>398</v>
      </c>
      <c r="C31" s="527">
        <f>SUM(C28:C30)</f>
        <v>95</v>
      </c>
      <c r="D31" s="528"/>
    </row>
  </sheetData>
  <sheetProtection/>
  <mergeCells count="16">
    <mergeCell ref="A24:D24"/>
    <mergeCell ref="A26:A27"/>
    <mergeCell ref="B26:B27"/>
    <mergeCell ref="C26:C27"/>
    <mergeCell ref="D26:D27"/>
    <mergeCell ref="A9:D9"/>
    <mergeCell ref="A11:A12"/>
    <mergeCell ref="B11:B12"/>
    <mergeCell ref="C11:C12"/>
    <mergeCell ref="D11:D12"/>
    <mergeCell ref="A5:E5"/>
    <mergeCell ref="A6:E6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 dőlt"&amp;11 4.3.b. számú melléklet</oddHeader>
    <oddFooter>&amp;C
4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27.125" style="15" customWidth="1"/>
    <col min="2" max="4" width="12.875" style="10" customWidth="1"/>
    <col min="5" max="5" width="28.50390625" style="10" customWidth="1"/>
    <col min="6" max="8" width="12.875" style="10" customWidth="1"/>
    <col min="9" max="16384" width="9.375" style="10" customWidth="1"/>
  </cols>
  <sheetData>
    <row r="1" spans="1:8" ht="39.75" customHeight="1">
      <c r="A1" s="34" t="s">
        <v>104</v>
      </c>
      <c r="B1" s="33"/>
      <c r="C1" s="33"/>
      <c r="D1" s="33"/>
      <c r="E1" s="33"/>
      <c r="F1" s="33"/>
      <c r="G1" s="33"/>
      <c r="H1" s="33"/>
    </row>
    <row r="2" ht="14.25" thickBot="1">
      <c r="H2" s="130" t="s">
        <v>105</v>
      </c>
    </row>
    <row r="3" spans="1:8" ht="24" customHeight="1" thickBot="1">
      <c r="A3" s="181" t="s">
        <v>58</v>
      </c>
      <c r="B3" s="182"/>
      <c r="C3" s="182"/>
      <c r="D3" s="182"/>
      <c r="E3" s="181" t="s">
        <v>82</v>
      </c>
      <c r="F3" s="182"/>
      <c r="G3" s="182"/>
      <c r="H3" s="183"/>
    </row>
    <row r="4" spans="1:8" s="20" customFormat="1" ht="35.25" customHeight="1" thickBot="1">
      <c r="A4" s="35" t="s">
        <v>106</v>
      </c>
      <c r="B4" s="19" t="s">
        <v>427</v>
      </c>
      <c r="C4" s="19" t="s">
        <v>490</v>
      </c>
      <c r="D4" s="19" t="s">
        <v>491</v>
      </c>
      <c r="E4" s="35" t="s">
        <v>106</v>
      </c>
      <c r="F4" s="19" t="s">
        <v>427</v>
      </c>
      <c r="G4" s="19" t="s">
        <v>490</v>
      </c>
      <c r="H4" s="421" t="s">
        <v>491</v>
      </c>
    </row>
    <row r="5" spans="1:8" ht="18" customHeight="1">
      <c r="A5" s="331" t="s">
        <v>107</v>
      </c>
      <c r="B5" s="184">
        <v>25198</v>
      </c>
      <c r="C5" s="184">
        <v>29154</v>
      </c>
      <c r="D5" s="185">
        <v>26460</v>
      </c>
      <c r="E5" s="198" t="s">
        <v>108</v>
      </c>
      <c r="F5" s="184">
        <v>33411</v>
      </c>
      <c r="G5" s="184">
        <v>24743</v>
      </c>
      <c r="H5" s="186">
        <v>26802</v>
      </c>
    </row>
    <row r="6" spans="1:8" ht="27.75" customHeight="1">
      <c r="A6" s="332" t="s">
        <v>225</v>
      </c>
      <c r="B6" s="187">
        <v>10293</v>
      </c>
      <c r="C6" s="187">
        <v>15120</v>
      </c>
      <c r="D6" s="188">
        <v>12500</v>
      </c>
      <c r="E6" s="195" t="s">
        <v>109</v>
      </c>
      <c r="F6" s="187">
        <v>10221</v>
      </c>
      <c r="G6" s="187">
        <v>6507</v>
      </c>
      <c r="H6" s="189">
        <v>6177</v>
      </c>
    </row>
    <row r="7" spans="1:8" ht="18" customHeight="1">
      <c r="A7" s="332" t="s">
        <v>197</v>
      </c>
      <c r="B7" s="187">
        <v>92258</v>
      </c>
      <c r="C7" s="187">
        <v>76579</v>
      </c>
      <c r="D7" s="188">
        <v>74278</v>
      </c>
      <c r="E7" s="195" t="s">
        <v>110</v>
      </c>
      <c r="F7" s="187">
        <v>36333</v>
      </c>
      <c r="G7" s="187">
        <v>39669</v>
      </c>
      <c r="H7" s="189">
        <v>42068</v>
      </c>
    </row>
    <row r="8" spans="1:8" ht="18" customHeight="1">
      <c r="A8" s="332" t="s">
        <v>325</v>
      </c>
      <c r="B8" s="187">
        <v>18696</v>
      </c>
      <c r="C8" s="187">
        <v>16388</v>
      </c>
      <c r="D8" s="188">
        <v>15436</v>
      </c>
      <c r="E8" s="196" t="s">
        <v>205</v>
      </c>
      <c r="F8" s="187">
        <v>923</v>
      </c>
      <c r="G8" s="187">
        <v>2109</v>
      </c>
      <c r="H8" s="189">
        <v>2148</v>
      </c>
    </row>
    <row r="9" spans="1:8" ht="22.5" customHeight="1">
      <c r="A9" s="332" t="s">
        <v>80</v>
      </c>
      <c r="B9" s="187"/>
      <c r="C9" s="187">
        <v>1604</v>
      </c>
      <c r="D9" s="188">
        <v>6415</v>
      </c>
      <c r="E9" s="195" t="s">
        <v>326</v>
      </c>
      <c r="F9" s="187">
        <v>14275</v>
      </c>
      <c r="G9" s="187">
        <v>20355</v>
      </c>
      <c r="H9" s="189">
        <v>19396</v>
      </c>
    </row>
    <row r="10" spans="1:8" ht="18" customHeight="1">
      <c r="A10" s="332" t="s">
        <v>492</v>
      </c>
      <c r="B10" s="187"/>
      <c r="C10" s="187">
        <v>16</v>
      </c>
      <c r="D10" s="188">
        <v>2718</v>
      </c>
      <c r="E10" s="195" t="s">
        <v>111</v>
      </c>
      <c r="F10" s="187">
        <v>4962</v>
      </c>
      <c r="G10" s="187">
        <v>4867</v>
      </c>
      <c r="H10" s="189">
        <v>4955</v>
      </c>
    </row>
    <row r="11" spans="1:8" ht="26.25" customHeight="1">
      <c r="A11" s="332" t="s">
        <v>186</v>
      </c>
      <c r="B11" s="187">
        <v>-212</v>
      </c>
      <c r="C11" s="187">
        <v>-489</v>
      </c>
      <c r="D11" s="188"/>
      <c r="E11" s="195" t="s">
        <v>493</v>
      </c>
      <c r="F11" s="187"/>
      <c r="G11" s="187">
        <v>40</v>
      </c>
      <c r="H11" s="189">
        <v>2694</v>
      </c>
    </row>
    <row r="12" spans="1:8" ht="18" customHeight="1">
      <c r="A12" s="332" t="s">
        <v>209</v>
      </c>
      <c r="B12" s="187"/>
      <c r="C12" s="187">
        <v>6978</v>
      </c>
      <c r="D12" s="188"/>
      <c r="E12" s="195" t="s">
        <v>114</v>
      </c>
      <c r="F12" s="187"/>
      <c r="G12" s="187"/>
      <c r="H12" s="189">
        <v>200</v>
      </c>
    </row>
    <row r="13" spans="1:8" ht="24" customHeight="1">
      <c r="A13" s="197" t="s">
        <v>113</v>
      </c>
      <c r="B13" s="187"/>
      <c r="C13" s="187"/>
      <c r="D13" s="188"/>
      <c r="E13" s="195" t="s">
        <v>272</v>
      </c>
      <c r="F13" s="187"/>
      <c r="G13" s="187"/>
      <c r="H13" s="189"/>
    </row>
    <row r="14" spans="1:8" ht="18" customHeight="1">
      <c r="A14" s="197"/>
      <c r="B14" s="187"/>
      <c r="C14" s="187"/>
      <c r="D14" s="188"/>
      <c r="E14" s="195" t="s">
        <v>189</v>
      </c>
      <c r="F14" s="187">
        <v>1078</v>
      </c>
      <c r="G14" s="187">
        <v>570</v>
      </c>
      <c r="H14" s="189">
        <v>32752</v>
      </c>
    </row>
    <row r="15" spans="1:8" ht="18" customHeight="1">
      <c r="A15" s="197"/>
      <c r="B15" s="187"/>
      <c r="C15" s="187"/>
      <c r="D15" s="188"/>
      <c r="E15" s="197" t="s">
        <v>112</v>
      </c>
      <c r="F15" s="187">
        <v>306</v>
      </c>
      <c r="G15" s="187"/>
      <c r="H15" s="189"/>
    </row>
    <row r="16" spans="1:8" ht="18" customHeight="1">
      <c r="A16" s="197"/>
      <c r="B16" s="187"/>
      <c r="C16" s="187"/>
      <c r="D16" s="188"/>
      <c r="E16" s="197"/>
      <c r="F16" s="187"/>
      <c r="G16" s="187"/>
      <c r="H16" s="189"/>
    </row>
    <row r="17" spans="1:8" ht="18" customHeight="1">
      <c r="A17" s="197"/>
      <c r="B17" s="187"/>
      <c r="C17" s="187"/>
      <c r="D17" s="188"/>
      <c r="E17" s="197"/>
      <c r="F17" s="187"/>
      <c r="G17" s="187"/>
      <c r="H17" s="189"/>
    </row>
    <row r="18" spans="1:8" ht="18" customHeight="1">
      <c r="A18" s="197"/>
      <c r="B18" s="187"/>
      <c r="C18" s="187"/>
      <c r="D18" s="188"/>
      <c r="E18" s="197"/>
      <c r="F18" s="187"/>
      <c r="G18" s="187"/>
      <c r="H18" s="189"/>
    </row>
    <row r="19" spans="1:8" ht="18" customHeight="1">
      <c r="A19" s="197"/>
      <c r="B19" s="187"/>
      <c r="C19" s="187"/>
      <c r="D19" s="188"/>
      <c r="E19" s="197"/>
      <c r="F19" s="187"/>
      <c r="G19" s="187"/>
      <c r="H19" s="189"/>
    </row>
    <row r="20" spans="1:8" ht="18" customHeight="1" thickBot="1">
      <c r="A20" s="191"/>
      <c r="B20" s="192"/>
      <c r="C20" s="192"/>
      <c r="D20" s="193"/>
      <c r="E20" s="199"/>
      <c r="F20" s="192"/>
      <c r="G20" s="192"/>
      <c r="H20" s="194"/>
    </row>
    <row r="21" spans="1:8" ht="18" customHeight="1" thickBot="1">
      <c r="A21" s="281" t="s">
        <v>115</v>
      </c>
      <c r="B21" s="282">
        <f>SUM(B5:B20)</f>
        <v>146233</v>
      </c>
      <c r="C21" s="282">
        <f>SUM(C5:C20)</f>
        <v>145350</v>
      </c>
      <c r="D21" s="282">
        <f>SUM(D5:D20)</f>
        <v>137807</v>
      </c>
      <c r="E21" s="281" t="s">
        <v>115</v>
      </c>
      <c r="F21" s="282">
        <f>SUM(F5:F20)</f>
        <v>101509</v>
      </c>
      <c r="G21" s="282">
        <f>SUM(G5:G20)</f>
        <v>98860</v>
      </c>
      <c r="H21" s="283">
        <f>SUM(H5:H20)</f>
        <v>137192</v>
      </c>
    </row>
    <row r="22" spans="1:8" ht="18" customHeight="1" thickBot="1">
      <c r="A22" s="284" t="s">
        <v>116</v>
      </c>
      <c r="B22" s="285" t="str">
        <f>IF(((F21-B21)&gt;0),F21-B21,"----")</f>
        <v>----</v>
      </c>
      <c r="C22" s="285" t="str">
        <f>IF(((G21-C21)&gt;0),G21-C21,"----")</f>
        <v>----</v>
      </c>
      <c r="D22" s="285" t="str">
        <f>IF(((H21-D21)&gt;0),H21-D21,"----")</f>
        <v>----</v>
      </c>
      <c r="E22" s="284" t="s">
        <v>117</v>
      </c>
      <c r="F22" s="285">
        <f>IF(((B21-F21)&gt;0),B21-F21,"----")</f>
        <v>44724</v>
      </c>
      <c r="G22" s="285">
        <f>IF(((C21-G21)&gt;0),C21-G21,"----")</f>
        <v>46490</v>
      </c>
      <c r="H22" s="286">
        <f>IF(((D21-H21)&gt;0),D21-H21,"----")</f>
        <v>615</v>
      </c>
    </row>
  </sheetData>
  <sheetProtection/>
  <printOptions horizontalCentered="1"/>
  <pageMargins left="0.98" right="0.56" top="0.72" bottom="0.52" header="0.43" footer="0.41"/>
  <pageSetup horizontalDpi="300" verticalDpi="300" orientation="landscape" paperSize="9" scale="105" r:id="rId1"/>
  <headerFooter alignWithMargins="0">
    <oddHeader>&amp;R&amp;"Times New Roman CE,Félkövér dőlt"&amp;12 5/a.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7.375" style="15" customWidth="1"/>
    <col min="2" max="4" width="12.875" style="10" customWidth="1"/>
    <col min="5" max="5" width="28.50390625" style="10" customWidth="1"/>
    <col min="6" max="8" width="12.875" style="10" customWidth="1"/>
    <col min="9" max="16384" width="9.375" style="10" customWidth="1"/>
  </cols>
  <sheetData>
    <row r="1" spans="1:8" ht="47.25" customHeight="1">
      <c r="A1" s="34" t="s">
        <v>118</v>
      </c>
      <c r="B1" s="33"/>
      <c r="C1" s="33"/>
      <c r="D1" s="33"/>
      <c r="E1" s="33"/>
      <c r="F1" s="33"/>
      <c r="G1" s="33"/>
      <c r="H1" s="33"/>
    </row>
    <row r="2" ht="14.25" thickBot="1">
      <c r="H2" s="130" t="s">
        <v>105</v>
      </c>
    </row>
    <row r="3" spans="1:8" ht="24" customHeight="1" thickBot="1">
      <c r="A3" s="181" t="s">
        <v>58</v>
      </c>
      <c r="B3" s="182"/>
      <c r="C3" s="182"/>
      <c r="D3" s="182"/>
      <c r="E3" s="181" t="s">
        <v>82</v>
      </c>
      <c r="F3" s="182"/>
      <c r="G3" s="182"/>
      <c r="H3" s="183"/>
    </row>
    <row r="4" spans="1:8" s="20" customFormat="1" ht="35.25" customHeight="1" thickBot="1">
      <c r="A4" s="35" t="s">
        <v>106</v>
      </c>
      <c r="B4" s="19" t="s">
        <v>427</v>
      </c>
      <c r="C4" s="19" t="s">
        <v>490</v>
      </c>
      <c r="D4" s="19" t="s">
        <v>491</v>
      </c>
      <c r="E4" s="35" t="s">
        <v>106</v>
      </c>
      <c r="F4" s="19" t="s">
        <v>427</v>
      </c>
      <c r="G4" s="19" t="s">
        <v>490</v>
      </c>
      <c r="H4" s="19" t="s">
        <v>491</v>
      </c>
    </row>
    <row r="5" spans="1:8" ht="27.75" customHeight="1">
      <c r="A5" s="333" t="s">
        <v>184</v>
      </c>
      <c r="B5" s="184">
        <v>2</v>
      </c>
      <c r="C5" s="184">
        <v>9100</v>
      </c>
      <c r="D5" s="184"/>
      <c r="E5" s="331" t="s">
        <v>194</v>
      </c>
      <c r="F5" s="184">
        <v>9190</v>
      </c>
      <c r="G5" s="184">
        <v>8314</v>
      </c>
      <c r="H5" s="186">
        <v>8448</v>
      </c>
    </row>
    <row r="6" spans="1:8" ht="27.75" customHeight="1">
      <c r="A6" s="332" t="s">
        <v>182</v>
      </c>
      <c r="B6" s="187">
        <v>10262</v>
      </c>
      <c r="C6" s="187">
        <v>6663</v>
      </c>
      <c r="D6" s="187">
        <v>6600</v>
      </c>
      <c r="E6" s="332" t="s">
        <v>229</v>
      </c>
      <c r="F6" s="187">
        <v>4215</v>
      </c>
      <c r="G6" s="187">
        <v>2373</v>
      </c>
      <c r="H6" s="189">
        <v>5225</v>
      </c>
    </row>
    <row r="7" spans="1:8" ht="27.75" customHeight="1">
      <c r="A7" s="332" t="s">
        <v>185</v>
      </c>
      <c r="B7" s="187">
        <v>4</v>
      </c>
      <c r="C7" s="187">
        <v>4</v>
      </c>
      <c r="D7" s="187">
        <v>4</v>
      </c>
      <c r="E7" s="332" t="s">
        <v>328</v>
      </c>
      <c r="F7" s="187">
        <v>2664</v>
      </c>
      <c r="G7" s="187">
        <v>3225</v>
      </c>
      <c r="H7" s="189"/>
    </row>
    <row r="8" spans="1:8" ht="21" customHeight="1">
      <c r="A8" s="332" t="s">
        <v>226</v>
      </c>
      <c r="B8" s="187"/>
      <c r="C8" s="187"/>
      <c r="D8" s="187"/>
      <c r="E8" s="332" t="s">
        <v>195</v>
      </c>
      <c r="F8" s="187"/>
      <c r="G8" s="187"/>
      <c r="H8" s="189"/>
    </row>
    <row r="9" spans="1:8" ht="21" customHeight="1">
      <c r="A9" s="332" t="s">
        <v>78</v>
      </c>
      <c r="B9" s="187"/>
      <c r="C9" s="187"/>
      <c r="D9" s="187"/>
      <c r="E9" s="332" t="s">
        <v>119</v>
      </c>
      <c r="F9" s="187"/>
      <c r="G9" s="187"/>
      <c r="H9" s="189">
        <v>23071</v>
      </c>
    </row>
    <row r="10" spans="1:8" ht="21" customHeight="1">
      <c r="A10" s="332" t="s">
        <v>227</v>
      </c>
      <c r="B10" s="187">
        <v>2905</v>
      </c>
      <c r="C10" s="187">
        <v>1812</v>
      </c>
      <c r="D10" s="188">
        <v>1554</v>
      </c>
      <c r="E10" s="332" t="s">
        <v>211</v>
      </c>
      <c r="F10" s="187">
        <v>4215</v>
      </c>
      <c r="G10" s="187">
        <v>2002</v>
      </c>
      <c r="H10" s="189">
        <v>2000</v>
      </c>
    </row>
    <row r="11" spans="1:8" ht="27.75" customHeight="1">
      <c r="A11" s="332" t="s">
        <v>228</v>
      </c>
      <c r="B11" s="187"/>
      <c r="C11" s="187"/>
      <c r="D11" s="187"/>
      <c r="E11" s="332" t="s">
        <v>231</v>
      </c>
      <c r="F11" s="187"/>
      <c r="G11" s="187"/>
      <c r="H11" s="189"/>
    </row>
    <row r="12" spans="1:8" ht="27.75" customHeight="1">
      <c r="A12" s="332" t="s">
        <v>327</v>
      </c>
      <c r="B12" s="187"/>
      <c r="C12" s="187">
        <v>1180</v>
      </c>
      <c r="D12" s="187">
        <v>15136</v>
      </c>
      <c r="E12" s="197" t="s">
        <v>329</v>
      </c>
      <c r="F12" s="187"/>
      <c r="G12" s="187"/>
      <c r="H12" s="189"/>
    </row>
    <row r="13" spans="1:8" ht="21" customHeight="1">
      <c r="A13" s="332" t="s">
        <v>80</v>
      </c>
      <c r="B13" s="187"/>
      <c r="C13" s="187"/>
      <c r="D13" s="187"/>
      <c r="E13" s="197" t="s">
        <v>330</v>
      </c>
      <c r="F13" s="187">
        <v>893</v>
      </c>
      <c r="G13" s="187">
        <v>3571</v>
      </c>
      <c r="H13" s="189">
        <v>3572</v>
      </c>
    </row>
    <row r="14" spans="1:8" ht="21" customHeight="1">
      <c r="A14" s="332" t="s">
        <v>186</v>
      </c>
      <c r="B14" s="187"/>
      <c r="C14" s="187"/>
      <c r="D14" s="187">
        <v>18407</v>
      </c>
      <c r="E14" s="197"/>
      <c r="F14" s="187"/>
      <c r="G14" s="187"/>
      <c r="H14" s="189"/>
    </row>
    <row r="15" spans="1:8" ht="21" customHeight="1" thickBot="1">
      <c r="A15" s="332" t="s">
        <v>209</v>
      </c>
      <c r="B15" s="187"/>
      <c r="C15" s="187"/>
      <c r="D15" s="187"/>
      <c r="E15" s="197"/>
      <c r="F15" s="187"/>
      <c r="G15" s="187"/>
      <c r="H15" s="189"/>
    </row>
    <row r="16" spans="1:8" ht="24" customHeight="1" thickBot="1">
      <c r="A16" s="281" t="s">
        <v>115</v>
      </c>
      <c r="B16" s="282">
        <f>SUM(B5:B15)</f>
        <v>13173</v>
      </c>
      <c r="C16" s="282">
        <f>SUM(C5:C15)</f>
        <v>18759</v>
      </c>
      <c r="D16" s="282">
        <f>SUM(D5:D15)</f>
        <v>41701</v>
      </c>
      <c r="E16" s="281" t="s">
        <v>115</v>
      </c>
      <c r="F16" s="282">
        <f>SUM(F5:F15)</f>
        <v>21177</v>
      </c>
      <c r="G16" s="282">
        <f>SUM(G5:G15)</f>
        <v>19485</v>
      </c>
      <c r="H16" s="283">
        <f>SUM(H5:H15)</f>
        <v>42316</v>
      </c>
    </row>
    <row r="17" spans="1:8" ht="23.25" customHeight="1" thickBot="1">
      <c r="A17" s="284" t="s">
        <v>116</v>
      </c>
      <c r="B17" s="285">
        <f>IF(((F16-B16)&gt;0),F16-B16,"----")</f>
        <v>8004</v>
      </c>
      <c r="C17" s="285">
        <f>IF(((G16-C16)&gt;0),G16-C16,"----")</f>
        <v>726</v>
      </c>
      <c r="D17" s="285">
        <f>IF(((H16-D16)&gt;0),H16-D16,"----")</f>
        <v>615</v>
      </c>
      <c r="E17" s="284" t="s">
        <v>117</v>
      </c>
      <c r="F17" s="285" t="str">
        <f>IF(((B16-F16)&gt;0),B16-F16,"----")</f>
        <v>----</v>
      </c>
      <c r="G17" s="285" t="str">
        <f>IF(((C16-G16)&gt;0),C16-G16,"----")</f>
        <v>----</v>
      </c>
      <c r="H17" s="286" t="str">
        <f>IF(((D16-H16)&gt;0),D16-H16,"----")</f>
        <v>----</v>
      </c>
    </row>
  </sheetData>
  <sheetProtection/>
  <printOptions horizontalCentered="1"/>
  <pageMargins left="0.99" right="0.57" top="0.86" bottom="0.67" header="0.6" footer="0.5118110236220472"/>
  <pageSetup horizontalDpi="300" verticalDpi="300" orientation="landscape" paperSize="9" scale="105" r:id="rId1"/>
  <headerFooter alignWithMargins="0">
    <oddHeader>&amp;R&amp;"Times New Roman CE,Félkövér dőlt"&amp;12 5/b.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János</cp:lastModifiedBy>
  <cp:lastPrinted>2010-03-03T07:40:15Z</cp:lastPrinted>
  <dcterms:created xsi:type="dcterms:W3CDTF">1999-10-30T10:30:45Z</dcterms:created>
  <dcterms:modified xsi:type="dcterms:W3CDTF">2010-03-03T10:28:10Z</dcterms:modified>
  <cp:category/>
  <cp:version/>
  <cp:contentType/>
  <cp:contentStatus/>
</cp:coreProperties>
</file>