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0"/>
  </bookViews>
  <sheets>
    <sheet name="1. sz. mell." sheetId="1" r:id="rId1"/>
    <sheet name="2. sz. mell." sheetId="2" r:id="rId2"/>
    <sheet name="3.sz.mell" sheetId="3" r:id="rId3"/>
    <sheet name="4.1. sz. mell" sheetId="4" r:id="rId4"/>
    <sheet name="4.1. a.sz. mell " sheetId="5" r:id="rId5"/>
    <sheet name="4.1. b.sz. mell" sheetId="6" r:id="rId6"/>
    <sheet name="4.1. c.sz. mell" sheetId="7" r:id="rId7"/>
    <sheet name="4.1. d.sz. mell" sheetId="8" r:id="rId8"/>
    <sheet name="4.1. e.sz. mell" sheetId="9" r:id="rId9"/>
    <sheet name="4.1.f. sz. mell" sheetId="10" r:id="rId10"/>
    <sheet name="4.2.sz. mell" sheetId="11" r:id="rId11"/>
    <sheet name="4.3.sz. mell ." sheetId="12" r:id="rId12"/>
    <sheet name="4.3.a. sz. mell." sheetId="13" r:id="rId13"/>
    <sheet name="5.a.sz.mell" sheetId="14" r:id="rId14"/>
    <sheet name="5.b.sz.mell " sheetId="15" r:id="rId15"/>
    <sheet name="6.sz.mell" sheetId="16" r:id="rId16"/>
    <sheet name="7.sz.mell" sheetId="17" r:id="rId17"/>
    <sheet name="8. sz  mell" sheetId="18" r:id="rId18"/>
    <sheet name="9.sz.mell " sheetId="19" r:id="rId19"/>
    <sheet name="10.sz.mell" sheetId="20" r:id="rId20"/>
    <sheet name="11. sz. mell" sheetId="21" r:id="rId21"/>
    <sheet name=" 12. sz. mell" sheetId="22" r:id="rId22"/>
    <sheet name=" 13. sz. mell" sheetId="23" r:id="rId23"/>
    <sheet name="14. sz.mell" sheetId="24" r:id="rId24"/>
    <sheet name="15.sz.mell" sheetId="25" r:id="rId25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<sst xmlns="http://schemas.openxmlformats.org/spreadsheetml/2006/main" count="1148" uniqueCount="514">
  <si>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</si>
  <si>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</si>
  <si>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</si>
  <si>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</si>
  <si>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</si>
  <si>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</si>
  <si>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</si>
  <si>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</si>
  <si>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</si>
  <si>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</si>
  <si>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</si>
  <si>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</si>
  <si>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</si>
  <si>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</si>
  <si>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</si>
  <si>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</si>
  <si>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</si>
  <si>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</si>
  <si>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</si>
  <si>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</si>
  <si>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</si>
  <si>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</si>
  <si>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</si>
  <si>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</si>
  <si>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</si>
  <si>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</si>
  <si>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</si>
  <si>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</si>
  <si>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</si>
  <si>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</si>
  <si>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</si>
  <si>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</si>
  <si>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</si>
  <si>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</si>
  <si>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</si>
  <si>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</si>
  <si>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</si>
  <si>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</si>
  <si>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</si>
  <si>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</si>
  <si>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</si>
  <si>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</si>
  <si>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</si>
  <si>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</si>
  <si>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</si>
  <si>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</si>
  <si>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</si>
  <si>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</si>
  <si>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</si>
  <si>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</si>
  <si>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</si>
  <si>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</si>
  <si>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</si>
  <si>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</si>
  <si>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</si>
  <si>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</si>
  <si>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</si>
  <si>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</si>
  <si>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</si>
  <si>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</si>
  <si>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</si>
  <si>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</si>
  <si>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</si>
  <si>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</si>
  <si>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</si>
  <si>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</si>
  <si>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</si>
  <si>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</si>
  <si>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</si>
  <si>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</si>
  <si>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</si>
  <si>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</si>
  <si>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</si>
  <si>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</si>
  <si>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</si>
  <si>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</si>
  <si>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</si>
  <si>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</si>
  <si>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</si>
  <si>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</si>
  <si>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</si>
  <si>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</si>
  <si>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</si>
  <si>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</si>
  <si>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</si>
  <si>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</si>
  <si>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</si>
  <si>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</si>
  <si>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</si>
  <si>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</si>
  <si>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</si>
  <si>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</si>
  <si>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</si>
  <si>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</si>
  <si>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</si>
  <si>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</si>
  <si>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</si>
  <si>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</si>
  <si>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</si>
  <si>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</si>
  <si>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</si>
  <si>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</si>
  <si>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</si>
  <si>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</si>
  <si>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</si>
  <si>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</si>
  <si>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</si>
  <si>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</si>
  <si>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</si>
  <si>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</si>
  <si>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</si>
  <si>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</si>
  <si>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</si>
  <si>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</si>
  <si>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</si>
  <si>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</si>
  <si>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</si>
  <si>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Települési vízellátás</t>
  </si>
  <si>
    <t>Közvilágítási feladatok</t>
  </si>
  <si>
    <t>Szennyvízelvezetés</t>
  </si>
  <si>
    <t>Rendszeres szociális segély</t>
  </si>
  <si>
    <t>Intézményfinanszírozás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</si>
  <si>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</si>
  <si>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</si>
  <si>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</si>
  <si>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</si>
  <si>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</si>
  <si>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</si>
  <si>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</si>
  <si>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</si>
  <si>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</si>
  <si>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</si>
  <si>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</si>
  <si>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</si>
  <si>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</si>
  <si>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</si>
  <si>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</si>
  <si>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</si>
  <si>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</si>
  <si>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</si>
  <si>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</si>
  <si>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</si>
  <si>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</si>
  <si>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</si>
  <si>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</si>
  <si>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</si>
  <si>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</si>
  <si>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</si>
  <si>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</si>
  <si>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</si>
  <si>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</si>
  <si>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</si>
  <si>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</si>
  <si>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</si>
  <si>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</si>
  <si>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</si>
  <si>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</si>
  <si>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</si>
  <si>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</si>
  <si>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</si>
  <si>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</si>
  <si>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</si>
  <si>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</si>
  <si>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</si>
  <si>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Eredeti
előirányzat</t>
  </si>
  <si>
    <t>Módosított
előirányzat</t>
  </si>
  <si>
    <t>Települési hulladék kezelés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</si>
  <si>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</si>
  <si>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</si>
  <si>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</si>
  <si>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</si>
  <si>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</si>
  <si>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</si>
  <si>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</si>
  <si>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</si>
  <si>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</si>
  <si>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</si>
  <si>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</si>
  <si>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</si>
  <si>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</si>
  <si>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</si>
  <si>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</si>
  <si>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</si>
  <si>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</si>
  <si>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</si>
  <si>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</si>
  <si>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</si>
  <si>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-------------</t>
  </si>
  <si>
    <t>Felhalmozási célú hitelek kamata</t>
  </si>
  <si>
    <t>Sióagárd Község Önkormányzata</t>
  </si>
  <si>
    <t>Német  Kisebbségi Önkormányzat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</si>
  <si>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</si>
  <si>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</si>
  <si>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</si>
  <si>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</si>
  <si>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bevételek, átvett pénzeszk.</t>
  </si>
  <si>
    <t>Működési célú támogatásért. bev.</t>
  </si>
  <si>
    <t>Fejlesztési célú támogatásért. bev.</t>
  </si>
  <si>
    <t>Működési célú támogatásértékű kiadás</t>
  </si>
  <si>
    <t>Támogatásértékű bevételek</t>
  </si>
  <si>
    <t>Működ. célú támog. ért. Kiadás</t>
  </si>
  <si>
    <t>Működési célú támog. ért. Bev.</t>
  </si>
  <si>
    <t>Fejlesztési célú támog. ért. Bev.</t>
  </si>
  <si>
    <t>Támogatásértékű kiadások</t>
  </si>
  <si>
    <t>Támogatásértékű bevétel</t>
  </si>
  <si>
    <t>Működési célú támogatásértékű bevétel</t>
  </si>
  <si>
    <t>Fejlesztési célú támogatásértékű bevétel</t>
  </si>
  <si>
    <t>Működ. célú támog.ért. kiadás, pénze.átad</t>
  </si>
  <si>
    <t>Működési célú támogatásértékű bevételek</t>
  </si>
  <si>
    <t>Fejlesztési célú támogatásértékű bevételek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</si>
  <si>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</si>
  <si>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</si>
  <si>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</si>
  <si>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</si>
  <si>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Önkormányzati igazgatási feladatok</t>
  </si>
  <si>
    <t>Német kisebbségi önkormányzat</t>
  </si>
  <si>
    <t>Közutak üzemeltetése, útfenntartás</t>
  </si>
  <si>
    <t>Köztemető fenntartás</t>
  </si>
  <si>
    <t>Községgazdálkodás</t>
  </si>
  <si>
    <t>Kábel TV üzemeltetése</t>
  </si>
  <si>
    <t>Saját ingatlan hasznosítása</t>
  </si>
  <si>
    <t>Rendszeres pénzbeli ellátás</t>
  </si>
  <si>
    <t>Eseti pénzbeli ellátás</t>
  </si>
  <si>
    <t>Teleház működése</t>
  </si>
  <si>
    <t>Fejleszstési tartalék</t>
  </si>
  <si>
    <t>ebből állami támogatás</t>
  </si>
  <si>
    <t>Sióagárd község Önkormányzata</t>
  </si>
  <si>
    <t>ebből közcélú támogatás</t>
  </si>
  <si>
    <t>Egyéb fejlesztési célú kiadások (tartalék)</t>
  </si>
  <si>
    <t>Sportöltöző felújítása</t>
  </si>
  <si>
    <t>Sióagárd-Fácánkert Községek Körjegyzősége</t>
  </si>
  <si>
    <t>Létszámkeret (fő)</t>
  </si>
  <si>
    <t>Átlagos állományi létszám/ (fő)</t>
  </si>
  <si>
    <t>Teljesítés %-a</t>
  </si>
  <si>
    <t>Céljellegű decentralizált támogatás, vis major</t>
  </si>
  <si>
    <t>Támogatásért. bev. helyi önkormányzatoktól</t>
  </si>
  <si>
    <t>37.</t>
  </si>
  <si>
    <t>Függő, átfutó bevételek</t>
  </si>
  <si>
    <t>Céljell. dec. támogatás, vis major</t>
  </si>
  <si>
    <t>Eseti pénzbeni gyermekvédelmi ellátás</t>
  </si>
  <si>
    <t>Vízkárelhárítás</t>
  </si>
  <si>
    <t>2009. évi</t>
  </si>
  <si>
    <t>2009 évi</t>
  </si>
  <si>
    <t>Felhasználás
2008. XII.31-ig</t>
  </si>
  <si>
    <t>Eredeti előirányzat</t>
  </si>
  <si>
    <t>Kistérségi tagdíj</t>
  </si>
  <si>
    <t>Szekszárd MJV pályázati önrész (tűzoltó fecskendő)</t>
  </si>
  <si>
    <t>Szekszárd MJV Közoktatási intézménytársulás (2009)</t>
  </si>
  <si>
    <t>Szd MJV Közokt. Intézménytársulás (2005-2008)</t>
  </si>
  <si>
    <t>Fácánkert Község Önkormányzata -ifjúsági referens</t>
  </si>
  <si>
    <t>Tolna Város Önkormányzata - családsegítés</t>
  </si>
  <si>
    <t>Tolna Város Önkormányzata - házi segítségnyújtás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</si>
  <si>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</si>
  <si>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</si>
  <si>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</si>
  <si>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</si>
  <si>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Átadott pénzeszközök</t>
  </si>
  <si>
    <t>Kóbor ebek összegyűjtése</t>
  </si>
  <si>
    <t>Civil támogatási keret</t>
  </si>
  <si>
    <t>GYEA - pályázati önrész</t>
  </si>
  <si>
    <t xml:space="preserve">Sióagárd jövője Alapítvány 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</si>
  <si>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</si>
  <si>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</si>
  <si>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</si>
  <si>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</si>
  <si>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</si>
  <si>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</si>
  <si>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</si>
  <si>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</si>
  <si>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</si>
  <si>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</si>
  <si>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</si>
  <si>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</si>
  <si>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</si>
  <si>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</si>
  <si>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</si>
  <si>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</si>
  <si>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</si>
  <si>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</si>
  <si>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</si>
  <si>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</si>
  <si>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bevétel kv. szervtől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</si>
  <si>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</si>
  <si>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</si>
  <si>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</si>
  <si>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</si>
  <si>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</si>
  <si>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</si>
  <si>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</si>
  <si>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</si>
  <si>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 xml:space="preserve">Igazgatási feladatok </t>
  </si>
  <si>
    <t xml:space="preserve"> 701015 Saját ing. hasznosítás, 751153 Önkorm. igazg,        751966 Önkorm. fel. nem terv. 642024 Kábel TV üzemelt.</t>
  </si>
  <si>
    <t>Egyéb fejlesztési célú kiadások (tartalékok)</t>
  </si>
  <si>
    <t xml:space="preserve">853255 Szociális étkezés, 853311 Rendszeres szoc. ellátás,853333 Munkanélküli ellátások, 853344 Eseti pénzbeli szoc. ellátások,853355 Eseti gyermekvéd. ellátások  </t>
  </si>
  <si>
    <t xml:space="preserve">Szociális gondoskodás </t>
  </si>
  <si>
    <t xml:space="preserve">Város- és községgazdálkodás </t>
  </si>
  <si>
    <t>631211 Közutak üzemelt, 751834 Vízkárelhárítás, 751845 Községgazdálkodás, 751867 Köztemető fennt, 751878 Közvilágytás, 901116 Szennyvízelvezetés, 902113 Telep. Hulladékok, 452025 Közutak létese, felúj.751856 Települési vízell.</t>
  </si>
  <si>
    <t>Hitelek bevétele</t>
  </si>
  <si>
    <t>Finanszírozási kiadások (hiteltörlesztés)</t>
  </si>
  <si>
    <t>851219 háziorvosi szolgálat, 851297 Védőnői Szolgálat</t>
  </si>
  <si>
    <t xml:space="preserve">Egészségügyi ellátás </t>
  </si>
  <si>
    <t xml:space="preserve">921815 Műv. központ, 923127 Könyvtár, 923215 Múzeumi tev, 924014 Sportint. működtetése, 926018 Máshová nem sorolt kult. tev. </t>
  </si>
  <si>
    <t xml:space="preserve">Művelődési, sportfeladatok </t>
  </si>
  <si>
    <t>552411Munkahelyi vendéglátás</t>
  </si>
  <si>
    <t>Önkormányzati támogatás (Közp. EI)</t>
  </si>
  <si>
    <t>Finanszírozási kiadások (átfutó)</t>
  </si>
  <si>
    <t>2009. évi 
 ei.</t>
  </si>
  <si>
    <t>2009. évi 
teljesítés</t>
  </si>
  <si>
    <t>Egyéb (függő-, átfutó kiadások)</t>
  </si>
  <si>
    <t>Felhalmozási célú támog.értékű bevétel, pénze. átvétel</t>
  </si>
  <si>
    <t>Felhalmozási célú pénzeszköz átadás, támog. ért. kiadás</t>
  </si>
  <si>
    <t>2009. évi előirányzat</t>
  </si>
  <si>
    <t>Fejlesztési célú tartalék - Szennyvíztelep bővítés</t>
  </si>
  <si>
    <t xml:space="preserve"> Ravatalozó  felújítása</t>
  </si>
  <si>
    <t>Gugás gödör rendbetétele</t>
  </si>
  <si>
    <t>Községháza felújítása</t>
  </si>
  <si>
    <t>Csapadékvíz elvezetése</t>
  </si>
  <si>
    <t>Falufejlesztés</t>
  </si>
  <si>
    <t>Körjegyzőség szervezet fejlesztése</t>
  </si>
  <si>
    <t xml:space="preserve">
2009. évi teljesítés
</t>
  </si>
  <si>
    <t>Számítógép vásárlás (könyvtár, kábel TV)</t>
  </si>
  <si>
    <t>Rendezési terv</t>
  </si>
  <si>
    <t>2009. évi teljesítés</t>
  </si>
  <si>
    <t>Garázskapu falazás</t>
  </si>
  <si>
    <t>Tájház engedélyezési terve</t>
  </si>
  <si>
    <t>Sportöltöző vizesblokk felújítása</t>
  </si>
  <si>
    <t>Szociális étkezés</t>
  </si>
  <si>
    <t>Munkahelyi étkeztetés</t>
  </si>
  <si>
    <t>Szekszárd MJV polgárvédelmi hozzájárulás</t>
  </si>
  <si>
    <t>Erdei iskola támogatása</t>
  </si>
  <si>
    <t>Alisca Terra hulladéklerakó-önrész</t>
  </si>
  <si>
    <t xml:space="preserve">Fecske bábcsoport 2008. évi pénzmar. Támog. </t>
  </si>
  <si>
    <t>Traktor vásárlás</t>
  </si>
  <si>
    <t>Jókai u. ház vásárlás</t>
  </si>
  <si>
    <t>A 2009.évi normatív  hozzájárulások  alakulása jogcímenként</t>
  </si>
  <si>
    <t>Jogcím</t>
  </si>
  <si>
    <t xml:space="preserve">Fajlagos
mérték </t>
  </si>
  <si>
    <t xml:space="preserve">
Mutató-
szám
</t>
  </si>
  <si>
    <t>Összesen
(2x3)</t>
  </si>
  <si>
    <t xml:space="preserve"> SZJA
részesedés</t>
  </si>
  <si>
    <t>SZJA
részesedés
(4x5)</t>
  </si>
  <si>
    <t>Állami
hozzájárulás
(4-6)</t>
  </si>
  <si>
    <t>Ft/fő</t>
  </si>
  <si>
    <t>fő (ellátott)</t>
  </si>
  <si>
    <t>E Ft</t>
  </si>
  <si>
    <t>%-a</t>
  </si>
  <si>
    <t>Települési üzemeltetési, igazg. és sportfeladatok</t>
  </si>
  <si>
    <t>Kiegészítés 1500 ezer Ft-ra</t>
  </si>
  <si>
    <t>Közösségi közlekedési feladatok</t>
  </si>
  <si>
    <t>Települési sportfeladatok</t>
  </si>
  <si>
    <t>Körjegyzőség alap-hozzájárulás</t>
  </si>
  <si>
    <t>Körjegyzőség ösztönző hozzájárulás</t>
  </si>
  <si>
    <t>Lakott külterülettel kapcsolatos feladatok</t>
  </si>
  <si>
    <t>Közművelődési és közgyűjteményi feladatok</t>
  </si>
  <si>
    <t>Pénzbeli szociális juttatások</t>
  </si>
  <si>
    <t>Szociális étkezés - nyugdíjmin. 150% alatt</t>
  </si>
  <si>
    <t>Szociális étkezés - nyugdíjmin. 150% -300%</t>
  </si>
  <si>
    <t>Szociális étkezés - nyugdíjmin. 300 % felett</t>
  </si>
  <si>
    <t>Összesen:</t>
  </si>
  <si>
    <t>4/1. számú melléklet</t>
  </si>
  <si>
    <t>4/1/a. számú melléklet</t>
  </si>
  <si>
    <t>4/1/b. számú melléklet</t>
  </si>
  <si>
    <t>4/1/c. számú melléklet</t>
  </si>
  <si>
    <t>4/1/d. számú melléklet</t>
  </si>
  <si>
    <t>4/1/e. számú melléklet</t>
  </si>
  <si>
    <t>4/1/f. számú melléklet</t>
  </si>
  <si>
    <t>4/2. számú melléklet</t>
  </si>
  <si>
    <t>4/3 számú melléklet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</si>
  <si>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</si>
  <si>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</si>
  <si>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</si>
  <si>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</si>
  <si>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</si>
  <si>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</si>
  <si>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</si>
  <si>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</si>
  <si>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</si>
  <si>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</si>
  <si>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</si>
  <si>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</si>
  <si>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</si>
  <si>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</si>
  <si>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Üdülési hozzájárulás</t>
  </si>
  <si>
    <t>A/4</t>
  </si>
  <si>
    <t>Szociális támogatás</t>
  </si>
  <si>
    <t>A/5</t>
  </si>
  <si>
    <t>Illetményelőleg</t>
  </si>
  <si>
    <t>A/6</t>
  </si>
  <si>
    <t>Tanulmányi ösztöndíj, képzési, továbbképzési, nyelvtanulási támogatás</t>
  </si>
  <si>
    <t>A/7</t>
  </si>
  <si>
    <t>Könyvvásárlási támogatás</t>
  </si>
  <si>
    <t>A/8</t>
  </si>
  <si>
    <t>Fogászati támogatás</t>
  </si>
  <si>
    <t>A/9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</si>
  <si>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</si>
  <si>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</si>
  <si>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</si>
  <si>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</si>
  <si>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</si>
  <si>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</si>
  <si>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</si>
  <si>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</si>
  <si>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</si>
  <si>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</si>
  <si>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 xml:space="preserve">                          </t>
  </si>
  <si>
    <t>Kötelezettség jogcíme</t>
  </si>
  <si>
    <t>Köt. váll.
 éve</t>
  </si>
  <si>
    <t>2009. elötti kifizetés</t>
  </si>
  <si>
    <t>Kiadás vonzata évenként</t>
  </si>
  <si>
    <t>Összesen</t>
  </si>
  <si>
    <t>2009.</t>
  </si>
  <si>
    <t>2010.</t>
  </si>
  <si>
    <t>2011.</t>
  </si>
  <si>
    <t>2012.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</si>
  <si>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</si>
  <si>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</si>
  <si>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</si>
  <si>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</si>
  <si>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</si>
  <si>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</si>
  <si>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</si>
  <si>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Beruházás célonként</t>
  </si>
  <si>
    <t>............................</t>
  </si>
  <si>
    <t>Felújítás feladatonként</t>
  </si>
  <si>
    <t>Összesen (1+4+7+9)</t>
  </si>
  <si>
    <t>Hitel jellege</t>
  </si>
  <si>
    <t>Felvétel
éve</t>
  </si>
  <si>
    <t xml:space="preserve">Lejárat 
éve </t>
  </si>
  <si>
    <t>Hitel állomány január 1-jén</t>
  </si>
  <si>
    <t>2011. után</t>
  </si>
  <si>
    <t xml:space="preserve">Működési célú </t>
  </si>
  <si>
    <t>Zomba és Vidéke Tak. Szöv. Folyószámla hitel</t>
  </si>
  <si>
    <t>Felhalmozási célú</t>
  </si>
  <si>
    <t>CIB Bank Zrt Infrastruktúrális hitel (MFB)</t>
  </si>
  <si>
    <t>Összesen (1+6)</t>
  </si>
  <si>
    <t>Templomorgona felújítás támogatása</t>
  </si>
  <si>
    <t>Módosított EI</t>
  </si>
  <si>
    <t>Sióafok Város Önkormányzata hulladéklerakó önrész</t>
  </si>
  <si>
    <t>Kedvezmény nélkül elérhető bevétel</t>
  </si>
  <si>
    <t>Kedvezmények összege</t>
  </si>
  <si>
    <t>Gépjárműadó</t>
  </si>
  <si>
    <t>Talajterhelési díj</t>
  </si>
  <si>
    <t>2009. évre</t>
  </si>
  <si>
    <t>2010. évre</t>
  </si>
  <si>
    <t>2011. évre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</si>
  <si>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</si>
  <si>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</si>
  <si>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</si>
  <si>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</si>
  <si>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támog. ért. bev.pénzeszközátvétel</t>
  </si>
  <si>
    <t>Működési célú kölcsönök visszatérülése, igénybevétele</t>
  </si>
  <si>
    <t>Rövid lejáratú hitel</t>
  </si>
  <si>
    <t>Rövid lejáratú értékpapírok értékesítése, kibocs.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</si>
  <si>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</si>
  <si>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</si>
  <si>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</si>
  <si>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</si>
  <si>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</si>
  <si>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kölcsönök nyújtása és törlesztése</t>
  </si>
  <si>
    <t>Rövid lejáratú hitel visszafizetése</t>
  </si>
  <si>
    <t>Rövid lejáratú hitel kamata</t>
  </si>
  <si>
    <t>Finanszírozás kiadásai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</si>
  <si>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</si>
  <si>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</si>
  <si>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</si>
  <si>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</si>
  <si>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</si>
  <si>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</si>
  <si>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</si>
  <si>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</si>
  <si>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</si>
  <si>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</si>
  <si>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</si>
  <si>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</si>
  <si>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</si>
  <si>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</si>
  <si>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</si>
  <si>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támog. ért. Kiadás,pénze. 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</si>
  <si>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</si>
  <si>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</si>
  <si>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</si>
  <si>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</si>
  <si>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</si>
  <si>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</si>
  <si>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</si>
  <si>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</si>
  <si>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</si>
  <si>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</si>
  <si>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</si>
  <si>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</si>
  <si>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</si>
  <si>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</si>
  <si>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</si>
  <si>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</si>
  <si>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</si>
  <si>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</si>
  <si>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</si>
  <si>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</si>
  <si>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</si>
  <si>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</si>
  <si>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</si>
  <si>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</si>
  <si>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</si>
  <si>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</si>
  <si>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</si>
  <si>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</si>
  <si>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</si>
  <si>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</si>
  <si>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</si>
  <si>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</si>
  <si>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Kiadások összesen:</t>
  </si>
  <si>
    <t>Egyenleg</t>
  </si>
  <si>
    <t>Intézmény</t>
  </si>
  <si>
    <t>Sa.-Fkert Községek Körj.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</si>
</sst>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</numFmts>
  <fonts count="63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 CE"/>
      <family val="0"/>
    </font>
    <font>
      <b/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  <fill>
      <patternFill patternType="lightHorizontal"/>
    </fill>
    <fill>
      <patternFill patternType="darkHorizontal"/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3" fillId="0" borderId="0" xfId="57" applyFont="1">
      <alignment/>
      <protection/>
    </xf>
    <xf numFmtId="0" fontId="0" fillId="0" borderId="0" xfId="57" applyFont="1" applyFill="1">
      <alignment/>
      <protection/>
    </xf>
    <xf numFmtId="164" fontId="6" fillId="0" borderId="13" xfId="57" applyNumberFormat="1" applyFont="1" applyBorder="1" applyAlignment="1" applyProtection="1">
      <alignment horizontal="centerContinuous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3" fillId="0" borderId="20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5" fillId="33" borderId="25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>
      <alignment horizontal="right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>
      <alignment horizontal="left" vertical="center" wrapText="1" indent="1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3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32" xfId="0" applyNumberFormat="1" applyFont="1" applyBorder="1" applyAlignment="1" applyProtection="1">
      <alignment vertical="center" wrapText="1"/>
      <protection locked="0"/>
    </xf>
    <xf numFmtId="164" fontId="13" fillId="0" borderId="39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3" fillId="33" borderId="29" xfId="0" applyNumberFormat="1" applyFont="1" applyFill="1" applyBorder="1" applyAlignment="1" applyProtection="1">
      <alignment horizontal="center" vertical="center" wrapText="1"/>
      <protection/>
    </xf>
    <xf numFmtId="164" fontId="13" fillId="33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Border="1" applyAlignment="1">
      <alignment horizontal="left" vertical="center" wrapText="1" indent="1"/>
    </xf>
    <xf numFmtId="164" fontId="13" fillId="0" borderId="4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 applyProtection="1">
      <alignment horizontal="left" vertical="center" wrapText="1" indent="1"/>
      <protection locked="0"/>
    </xf>
    <xf numFmtId="0" fontId="13" fillId="0" borderId="31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83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83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83" fontId="13" fillId="33" borderId="12" xfId="0" applyNumberFormat="1" applyFont="1" applyFill="1" applyBorder="1" applyAlignment="1">
      <alignment horizontal="right" vertical="center" wrapText="1" indent="1"/>
    </xf>
    <xf numFmtId="0" fontId="13" fillId="0" borderId="22" xfId="57" applyFont="1" applyFill="1" applyBorder="1" applyAlignment="1" applyProtection="1">
      <alignment horizontal="left" vertical="center" wrapText="1" indent="1"/>
      <protection/>
    </xf>
    <xf numFmtId="0" fontId="13" fillId="0" borderId="20" xfId="57" applyFont="1" applyFill="1" applyBorder="1" applyAlignment="1" applyProtection="1">
      <alignment horizontal="left" vertical="center" wrapText="1" indent="1"/>
      <protection/>
    </xf>
    <xf numFmtId="0" fontId="13" fillId="0" borderId="29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2" xfId="57" applyFont="1" applyFill="1" applyBorder="1" applyAlignment="1" applyProtection="1">
      <alignment horizontal="center" vertical="center" wrapText="1"/>
      <protection/>
    </xf>
    <xf numFmtId="0" fontId="7" fillId="33" borderId="43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21" xfId="57" applyFont="1" applyFill="1" applyBorder="1" applyAlignment="1" applyProtection="1">
      <alignment horizontal="center" vertical="center" wrapText="1"/>
      <protection/>
    </xf>
    <xf numFmtId="0" fontId="13" fillId="0" borderId="19" xfId="57" applyFont="1" applyFill="1" applyBorder="1" applyAlignment="1" applyProtection="1">
      <alignment horizontal="center" vertical="center" wrapText="1"/>
      <protection/>
    </xf>
    <xf numFmtId="0" fontId="13" fillId="0" borderId="28" xfId="57" applyFont="1" applyFill="1" applyBorder="1" applyAlignment="1" applyProtection="1">
      <alignment horizontal="center" vertical="center" wrapText="1"/>
      <protection/>
    </xf>
    <xf numFmtId="0" fontId="13" fillId="0" borderId="23" xfId="57" applyFont="1" applyFill="1" applyBorder="1" applyAlignment="1" applyProtection="1">
      <alignment horizontal="center" vertical="center" wrapText="1"/>
      <protection/>
    </xf>
    <xf numFmtId="0" fontId="13" fillId="0" borderId="24" xfId="57" applyFont="1" applyFill="1" applyBorder="1" applyAlignment="1" applyProtection="1">
      <alignment horizontal="left" vertical="center" wrapText="1" indent="1"/>
      <protection/>
    </xf>
    <xf numFmtId="0" fontId="13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 applyProtection="1">
      <alignment horizontal="left" indent="1"/>
      <protection/>
    </xf>
    <xf numFmtId="0" fontId="13" fillId="0" borderId="32" xfId="57" applyFont="1" applyFill="1" applyBorder="1" applyAlignment="1" applyProtection="1">
      <alignment horizontal="left" vertical="center" wrapText="1" indent="1"/>
      <protection/>
    </xf>
    <xf numFmtId="0" fontId="15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13" xfId="57" applyNumberFormat="1" applyFont="1" applyFill="1" applyBorder="1" applyAlignment="1" applyProtection="1">
      <alignment horizontal="centerContinuous" vertical="center"/>
      <protection/>
    </xf>
    <xf numFmtId="0" fontId="13" fillId="0" borderId="14" xfId="57" applyFont="1" applyFill="1" applyBorder="1" applyAlignment="1" applyProtection="1">
      <alignment horizontal="center" vertical="center" wrapTex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7" fillId="33" borderId="43" xfId="57" applyNumberFormat="1" applyFont="1" applyFill="1" applyBorder="1" applyAlignment="1" applyProtection="1">
      <alignment vertical="center" wrapTex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vertical="center" wrapText="1"/>
      <protection locked="0"/>
    </xf>
    <xf numFmtId="164" fontId="13" fillId="0" borderId="32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3" fillId="0" borderId="24" xfId="57" applyNumberFormat="1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>
      <alignment horizontal="centerContinuous" vertical="center" wrapText="1"/>
    </xf>
    <xf numFmtId="164" fontId="15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horizontal="centerContinuous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 inden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64" fontId="13" fillId="0" borderId="23" xfId="0" applyNumberFormat="1" applyFont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Border="1" applyAlignment="1" applyProtection="1">
      <alignment horizontal="left" vertical="center" wrapText="1"/>
      <protection locked="0"/>
    </xf>
    <xf numFmtId="164" fontId="13" fillId="0" borderId="49" xfId="0" applyNumberFormat="1" applyFont="1" applyBorder="1" applyAlignment="1" applyProtection="1">
      <alignment vertical="center" wrapText="1"/>
      <protection locked="0"/>
    </xf>
    <xf numFmtId="164" fontId="13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13" fillId="0" borderId="22" xfId="57" applyNumberFormat="1" applyFont="1" applyFill="1" applyBorder="1" applyAlignment="1" applyProtection="1">
      <alignment vertical="center" wrapText="1"/>
      <protection locked="0"/>
    </xf>
    <xf numFmtId="164" fontId="13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7" applyNumberFormat="1" applyFont="1" applyBorder="1" applyAlignment="1" applyProtection="1">
      <alignment horizontal="center" vertical="center" wrapText="1"/>
      <protection locked="0"/>
    </xf>
    <xf numFmtId="164" fontId="4" fillId="0" borderId="27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5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64" fontId="7" fillId="33" borderId="46" xfId="0" applyNumberFormat="1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3" fillId="0" borderId="50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" fontId="13" fillId="0" borderId="20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64" fontId="15" fillId="33" borderId="5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5" fillId="33" borderId="51" xfId="0" applyNumberFormat="1" applyFont="1" applyFill="1" applyBorder="1" applyAlignment="1">
      <alignment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7" fillId="33" borderId="51" xfId="0" applyNumberFormat="1" applyFont="1" applyFill="1" applyBorder="1" applyAlignment="1">
      <alignment vertical="center" wrapText="1"/>
    </xf>
    <xf numFmtId="164" fontId="15" fillId="0" borderId="51" xfId="0" applyNumberFormat="1" applyFont="1" applyFill="1" applyBorder="1" applyAlignment="1" applyProtection="1">
      <alignment vertical="center" wrapText="1"/>
      <protection locked="0"/>
    </xf>
    <xf numFmtId="164" fontId="7" fillId="33" borderId="53" xfId="0" applyNumberFormat="1" applyFont="1" applyFill="1" applyBorder="1" applyAlignment="1">
      <alignment vertical="center" wrapText="1"/>
    </xf>
    <xf numFmtId="0" fontId="4" fillId="0" borderId="46" xfId="0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13" fillId="0" borderId="25" xfId="0" applyNumberFormat="1" applyFont="1" applyFill="1" applyBorder="1" applyAlignment="1">
      <alignment vertical="center" wrapText="1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33" borderId="10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left" vertical="center" wrapText="1" indent="1"/>
    </xf>
    <xf numFmtId="164" fontId="14" fillId="0" borderId="51" xfId="0" applyNumberFormat="1" applyFont="1" applyFill="1" applyBorder="1" applyAlignment="1" applyProtection="1">
      <alignment vertical="center" wrapText="1"/>
      <protection locked="0"/>
    </xf>
    <xf numFmtId="164" fontId="4" fillId="0" borderId="53" xfId="57" applyNumberFormat="1" applyFont="1" applyBorder="1" applyAlignment="1" applyProtection="1">
      <alignment horizontal="center" vertical="center" wrapText="1"/>
      <protection locked="0"/>
    </xf>
    <xf numFmtId="0" fontId="4" fillId="0" borderId="46" xfId="57" applyFont="1" applyBorder="1" applyAlignment="1">
      <alignment horizontal="center" wrapText="1"/>
      <protection/>
    </xf>
    <xf numFmtId="164" fontId="7" fillId="0" borderId="51" xfId="57" applyNumberFormat="1" applyFont="1" applyBorder="1" applyAlignment="1" applyProtection="1">
      <alignment horizontal="center" vertical="center" wrapText="1"/>
      <protection locked="0"/>
    </xf>
    <xf numFmtId="164" fontId="7" fillId="33" borderId="55" xfId="57" applyNumberFormat="1" applyFont="1" applyFill="1" applyBorder="1" applyAlignment="1" applyProtection="1">
      <alignment vertical="center" wrapText="1"/>
      <protection/>
    </xf>
    <xf numFmtId="164" fontId="7" fillId="0" borderId="51" xfId="57" applyNumberFormat="1" applyFont="1" applyFill="1" applyBorder="1" applyAlignment="1" applyProtection="1">
      <alignment vertical="center" wrapText="1"/>
      <protection locked="0"/>
    </xf>
    <xf numFmtId="164" fontId="7" fillId="33" borderId="51" xfId="57" applyNumberFormat="1" applyFont="1" applyFill="1" applyBorder="1" applyAlignment="1" applyProtection="1">
      <alignment vertical="center" wrapText="1"/>
      <protection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57" applyNumberFormat="1" applyFont="1" applyFill="1" applyBorder="1" applyAlignment="1" applyProtection="1">
      <alignment vertical="center" wrapText="1"/>
      <protection locked="0"/>
    </xf>
    <xf numFmtId="164" fontId="13" fillId="0" borderId="52" xfId="57" applyNumberFormat="1" applyFont="1" applyFill="1" applyBorder="1" applyAlignment="1" applyProtection="1">
      <alignment vertical="center" wrapText="1"/>
      <protection locked="0"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38" xfId="57" applyNumberFormat="1" applyFont="1" applyFill="1" applyBorder="1" applyAlignment="1" applyProtection="1">
      <alignment vertical="center" wrapText="1"/>
      <protection locked="0"/>
    </xf>
    <xf numFmtId="164" fontId="15" fillId="33" borderId="51" xfId="57" applyNumberFormat="1" applyFont="1" applyFill="1" applyBorder="1" applyAlignment="1" applyProtection="1">
      <alignment vertical="center" wrapText="1"/>
      <protection/>
    </xf>
    <xf numFmtId="164" fontId="7" fillId="33" borderId="51" xfId="57" applyNumberFormat="1" applyFont="1" applyFill="1" applyBorder="1" applyAlignment="1" applyProtection="1">
      <alignment vertical="center" wrapText="1"/>
      <protection locked="0"/>
    </xf>
    <xf numFmtId="0" fontId="7" fillId="0" borderId="56" xfId="57" applyFont="1" applyBorder="1" applyAlignment="1">
      <alignment horizontal="center"/>
      <protection/>
    </xf>
    <xf numFmtId="0" fontId="13" fillId="0" borderId="40" xfId="57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3" fillId="0" borderId="41" xfId="65" applyFont="1" applyFill="1" applyBorder="1" applyAlignment="1">
      <alignment vertical="center" wrapText="1"/>
    </xf>
    <xf numFmtId="9" fontId="13" fillId="0" borderId="37" xfId="65" applyFont="1" applyFill="1" applyBorder="1" applyAlignment="1">
      <alignment vertical="center" wrapText="1"/>
    </xf>
    <xf numFmtId="9" fontId="13" fillId="0" borderId="39" xfId="65" applyFont="1" applyFill="1" applyBorder="1" applyAlignment="1">
      <alignment vertical="center" wrapText="1"/>
    </xf>
    <xf numFmtId="9" fontId="7" fillId="33" borderId="12" xfId="65" applyFont="1" applyFill="1" applyBorder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33" borderId="25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7" fillId="33" borderId="25" xfId="0" applyNumberFormat="1" applyFont="1" applyFill="1" applyBorder="1" applyAlignment="1">
      <alignment vertical="center" wrapText="1"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9" fontId="0" fillId="0" borderId="41" xfId="65" applyFont="1" applyBorder="1" applyAlignment="1">
      <alignment vertical="center" wrapText="1"/>
    </xf>
    <xf numFmtId="9" fontId="0" fillId="0" borderId="12" xfId="65" applyFont="1" applyBorder="1" applyAlignment="1">
      <alignment vertical="center" wrapText="1"/>
    </xf>
    <xf numFmtId="9" fontId="0" fillId="0" borderId="61" xfId="65" applyFont="1" applyBorder="1" applyAlignment="1">
      <alignment vertical="center" wrapText="1"/>
    </xf>
    <xf numFmtId="9" fontId="0" fillId="33" borderId="12" xfId="65" applyFont="1" applyFill="1" applyBorder="1" applyAlignment="1">
      <alignment vertical="center" wrapText="1"/>
    </xf>
    <xf numFmtId="9" fontId="7" fillId="33" borderId="62" xfId="65" applyFont="1" applyFill="1" applyBorder="1" applyAlignment="1">
      <alignment vertical="center" wrapText="1"/>
    </xf>
    <xf numFmtId="9" fontId="14" fillId="33" borderId="12" xfId="65" applyFont="1" applyFill="1" applyBorder="1" applyAlignment="1">
      <alignment vertical="center" wrapText="1"/>
    </xf>
    <xf numFmtId="9" fontId="14" fillId="33" borderId="62" xfId="65" applyFont="1" applyFill="1" applyBorder="1" applyAlignment="1">
      <alignment vertical="center" wrapText="1"/>
    </xf>
    <xf numFmtId="9" fontId="13" fillId="0" borderId="63" xfId="65" applyFont="1" applyBorder="1" applyAlignment="1">
      <alignment vertical="center" wrapText="1"/>
    </xf>
    <xf numFmtId="9" fontId="13" fillId="0" borderId="64" xfId="65" applyFont="1" applyBorder="1" applyAlignment="1">
      <alignment vertical="center" wrapText="1"/>
    </xf>
    <xf numFmtId="9" fontId="4" fillId="33" borderId="12" xfId="65" applyFont="1" applyFill="1" applyBorder="1" applyAlignment="1">
      <alignment vertical="center" wrapText="1"/>
    </xf>
    <xf numFmtId="9" fontId="8" fillId="33" borderId="12" xfId="65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9" fontId="5" fillId="33" borderId="12" xfId="65" applyFont="1" applyFill="1" applyBorder="1" applyAlignment="1">
      <alignment vertical="center" wrapText="1"/>
    </xf>
    <xf numFmtId="9" fontId="8" fillId="0" borderId="12" xfId="65" applyFont="1" applyFill="1" applyBorder="1" applyAlignment="1">
      <alignment vertical="center" wrapText="1"/>
    </xf>
    <xf numFmtId="9" fontId="8" fillId="0" borderId="12" xfId="65" applyFont="1" applyBorder="1" applyAlignment="1">
      <alignment vertical="center" wrapText="1"/>
    </xf>
    <xf numFmtId="0" fontId="4" fillId="0" borderId="34" xfId="0" applyFont="1" applyFill="1" applyBorder="1" applyAlignment="1" quotePrefix="1">
      <alignment vertical="center"/>
    </xf>
    <xf numFmtId="0" fontId="4" fillId="0" borderId="46" xfId="0" applyFont="1" applyFill="1" applyBorder="1" applyAlignment="1" quotePrefix="1">
      <alignment vertical="center"/>
    </xf>
    <xf numFmtId="9" fontId="14" fillId="0" borderId="12" xfId="65" applyFont="1" applyFill="1" applyBorder="1" applyAlignment="1">
      <alignment vertical="center" wrapText="1"/>
    </xf>
    <xf numFmtId="9" fontId="13" fillId="0" borderId="41" xfId="65" applyFont="1" applyBorder="1" applyAlignment="1">
      <alignment vertical="center" wrapText="1"/>
    </xf>
    <xf numFmtId="9" fontId="13" fillId="0" borderId="61" xfId="65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9" fontId="13" fillId="0" borderId="48" xfId="65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>
      <alignment vertical="center" wrapText="1"/>
    </xf>
    <xf numFmtId="164" fontId="13" fillId="0" borderId="38" xfId="0" applyNumberFormat="1" applyFont="1" applyBorder="1" applyAlignment="1" applyProtection="1">
      <alignment vertical="center" wrapText="1"/>
      <protection locked="0"/>
    </xf>
    <xf numFmtId="164" fontId="13" fillId="0" borderId="20" xfId="0" applyNumberFormat="1" applyFont="1" applyBorder="1" applyAlignment="1" applyProtection="1">
      <alignment vertical="center" wrapText="1"/>
      <protection locked="0"/>
    </xf>
    <xf numFmtId="9" fontId="13" fillId="0" borderId="41" xfId="65" applyFont="1" applyBorder="1" applyAlignment="1" applyProtection="1">
      <alignment vertical="center" wrapText="1"/>
      <protection locked="0"/>
    </xf>
    <xf numFmtId="164" fontId="4" fillId="0" borderId="51" xfId="0" applyNumberFormat="1" applyFont="1" applyBorder="1" applyAlignment="1">
      <alignment horizontal="center" vertical="center" wrapText="1"/>
    </xf>
    <xf numFmtId="164" fontId="13" fillId="33" borderId="54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9" fontId="0" fillId="0" borderId="37" xfId="65" applyFont="1" applyBorder="1" applyAlignment="1">
      <alignment vertical="center" wrapText="1"/>
    </xf>
    <xf numFmtId="9" fontId="0" fillId="0" borderId="39" xfId="65" applyFont="1" applyBorder="1" applyAlignment="1">
      <alignment vertical="center" wrapText="1"/>
    </xf>
    <xf numFmtId="9" fontId="0" fillId="0" borderId="39" xfId="65" applyFont="1" applyFill="1" applyBorder="1" applyAlignment="1">
      <alignment vertical="center" wrapText="1"/>
    </xf>
    <xf numFmtId="9" fontId="13" fillId="33" borderId="12" xfId="65" applyFont="1" applyFill="1" applyBorder="1" applyAlignment="1">
      <alignment vertical="center" wrapText="1"/>
    </xf>
    <xf numFmtId="9" fontId="13" fillId="0" borderId="56" xfId="65" applyFont="1" applyBorder="1" applyAlignment="1">
      <alignment vertical="center" wrapText="1"/>
    </xf>
    <xf numFmtId="9" fontId="13" fillId="0" borderId="12" xfId="65" applyFont="1" applyBorder="1" applyAlignment="1">
      <alignment vertical="center" wrapText="1"/>
    </xf>
    <xf numFmtId="9" fontId="7" fillId="33" borderId="12" xfId="57" applyNumberFormat="1" applyFont="1" applyFill="1" applyBorder="1">
      <alignment/>
      <protection/>
    </xf>
    <xf numFmtId="9" fontId="13" fillId="0" borderId="61" xfId="57" applyNumberFormat="1" applyFont="1" applyBorder="1">
      <alignment/>
      <protection/>
    </xf>
    <xf numFmtId="9" fontId="13" fillId="0" borderId="41" xfId="57" applyNumberFormat="1" applyFont="1" applyBorder="1">
      <alignment/>
      <protection/>
    </xf>
    <xf numFmtId="9" fontId="13" fillId="0" borderId="37" xfId="57" applyNumberFormat="1" applyFont="1" applyBorder="1">
      <alignment/>
      <protection/>
    </xf>
    <xf numFmtId="9" fontId="13" fillId="0" borderId="39" xfId="57" applyNumberFormat="1" applyFont="1" applyBorder="1">
      <alignment/>
      <protection/>
    </xf>
    <xf numFmtId="9" fontId="13" fillId="0" borderId="34" xfId="57" applyNumberFormat="1" applyFont="1" applyFill="1" applyBorder="1">
      <alignment/>
      <protection/>
    </xf>
    <xf numFmtId="9" fontId="13" fillId="0" borderId="37" xfId="57" applyNumberFormat="1" applyFont="1" applyFill="1" applyBorder="1">
      <alignment/>
      <protection/>
    </xf>
    <xf numFmtId="9" fontId="13" fillId="0" borderId="12" xfId="57" applyNumberFormat="1" applyFont="1" applyBorder="1">
      <alignment/>
      <protection/>
    </xf>
    <xf numFmtId="9" fontId="13" fillId="0" borderId="34" xfId="65" applyFont="1" applyFill="1" applyBorder="1" applyAlignment="1">
      <alignment vertical="center" wrapText="1"/>
    </xf>
    <xf numFmtId="9" fontId="13" fillId="0" borderId="46" xfId="65" applyFont="1" applyFill="1" applyBorder="1" applyAlignment="1">
      <alignment vertical="center" wrapText="1"/>
    </xf>
    <xf numFmtId="9" fontId="14" fillId="0" borderId="12" xfId="65" applyFont="1" applyBorder="1" applyAlignment="1">
      <alignment vertical="center" wrapText="1"/>
    </xf>
    <xf numFmtId="9" fontId="15" fillId="33" borderId="12" xfId="65" applyFont="1" applyFill="1" applyBorder="1" applyAlignment="1">
      <alignment vertical="center" wrapText="1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9" fontId="13" fillId="0" borderId="66" xfId="65" applyFont="1" applyBorder="1" applyAlignment="1">
      <alignment vertical="center" wrapText="1"/>
    </xf>
    <xf numFmtId="9" fontId="13" fillId="0" borderId="62" xfId="65" applyFont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9" fontId="13" fillId="0" borderId="65" xfId="65" applyFont="1" applyBorder="1" applyAlignment="1">
      <alignment vertical="center" wrapText="1"/>
    </xf>
    <xf numFmtId="9" fontId="0" fillId="0" borderId="65" xfId="65" applyFont="1" applyBorder="1" applyAlignment="1">
      <alignment vertical="center" wrapText="1"/>
    </xf>
    <xf numFmtId="9" fontId="13" fillId="0" borderId="25" xfId="65" applyFont="1" applyBorder="1" applyAlignment="1">
      <alignment vertical="center" wrapText="1"/>
    </xf>
    <xf numFmtId="9" fontId="0" fillId="0" borderId="25" xfId="65" applyFont="1" applyBorder="1" applyAlignment="1">
      <alignment vertical="center" wrapText="1"/>
    </xf>
    <xf numFmtId="9" fontId="8" fillId="0" borderId="65" xfId="65" applyFont="1" applyFill="1" applyBorder="1" applyAlignment="1">
      <alignment vertical="center" wrapText="1"/>
    </xf>
    <xf numFmtId="9" fontId="14" fillId="0" borderId="65" xfId="65" applyFont="1" applyFill="1" applyBorder="1" applyAlignment="1">
      <alignment vertical="center" wrapText="1"/>
    </xf>
    <xf numFmtId="9" fontId="13" fillId="0" borderId="41" xfId="0" applyNumberFormat="1" applyFont="1" applyBorder="1" applyAlignment="1" applyProtection="1">
      <alignment horizontal="right" vertical="center" wrapText="1" indent="1"/>
      <protection locked="0"/>
    </xf>
    <xf numFmtId="0" fontId="7" fillId="0" borderId="23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7" fillId="35" borderId="34" xfId="57" applyNumberFormat="1" applyFont="1" applyFill="1" applyBorder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>
      <alignment/>
      <protection/>
    </xf>
    <xf numFmtId="0" fontId="17" fillId="0" borderId="0" xfId="56" applyAlignment="1">
      <alignment horizontal="center"/>
      <protection/>
    </xf>
    <xf numFmtId="0" fontId="19" fillId="0" borderId="0" xfId="56" applyFont="1" applyAlignment="1">
      <alignment horizontal="right"/>
      <protection/>
    </xf>
    <xf numFmtId="0" fontId="17" fillId="0" borderId="0" xfId="56">
      <alignment/>
      <protection/>
    </xf>
    <xf numFmtId="0" fontId="20" fillId="0" borderId="0" xfId="56" applyFont="1" applyAlignment="1">
      <alignment/>
      <protection/>
    </xf>
    <xf numFmtId="0" fontId="21" fillId="0" borderId="0" xfId="56" applyFont="1">
      <alignment/>
      <protection/>
    </xf>
    <xf numFmtId="0" fontId="18" fillId="0" borderId="67" xfId="56" applyFont="1" applyBorder="1" applyAlignment="1">
      <alignment horizontal="center"/>
      <protection/>
    </xf>
    <xf numFmtId="0" fontId="18" fillId="0" borderId="68" xfId="56" applyFont="1" applyBorder="1">
      <alignment/>
      <protection/>
    </xf>
    <xf numFmtId="0" fontId="18" fillId="0" borderId="68" xfId="56" applyFont="1" applyBorder="1" applyAlignment="1">
      <alignment horizontal="center"/>
      <protection/>
    </xf>
    <xf numFmtId="0" fontId="18" fillId="0" borderId="69" xfId="56" applyFont="1" applyBorder="1">
      <alignment/>
      <protection/>
    </xf>
    <xf numFmtId="0" fontId="18" fillId="0" borderId="70" xfId="56" applyFont="1" applyBorder="1" applyAlignment="1">
      <alignment horizontal="center"/>
      <protection/>
    </xf>
    <xf numFmtId="0" fontId="18" fillId="0" borderId="24" xfId="56" applyFont="1" applyBorder="1">
      <alignment/>
      <protection/>
    </xf>
    <xf numFmtId="0" fontId="18" fillId="0" borderId="24" xfId="56" applyFont="1" applyBorder="1" applyAlignment="1">
      <alignment horizontal="center"/>
      <protection/>
    </xf>
    <xf numFmtId="0" fontId="18" fillId="0" borderId="71" xfId="56" applyFont="1" applyBorder="1">
      <alignment/>
      <protection/>
    </xf>
    <xf numFmtId="0" fontId="18" fillId="0" borderId="72" xfId="56" applyFont="1" applyBorder="1" applyAlignment="1">
      <alignment horizontal="center"/>
      <protection/>
    </xf>
    <xf numFmtId="0" fontId="18" fillId="0" borderId="20" xfId="56" applyFont="1" applyBorder="1">
      <alignment/>
      <protection/>
    </xf>
    <xf numFmtId="0" fontId="17" fillId="0" borderId="20" xfId="56" applyBorder="1" applyAlignment="1">
      <alignment horizontal="center"/>
      <protection/>
    </xf>
    <xf numFmtId="0" fontId="18" fillId="0" borderId="73" xfId="56" applyFont="1" applyBorder="1">
      <alignment/>
      <protection/>
    </xf>
    <xf numFmtId="0" fontId="19" fillId="0" borderId="73" xfId="56" applyFont="1" applyBorder="1">
      <alignment/>
      <protection/>
    </xf>
    <xf numFmtId="0" fontId="17" fillId="0" borderId="73" xfId="56" applyFont="1" applyBorder="1">
      <alignment/>
      <protection/>
    </xf>
    <xf numFmtId="0" fontId="17" fillId="0" borderId="73" xfId="56" applyBorder="1">
      <alignment/>
      <protection/>
    </xf>
    <xf numFmtId="0" fontId="18" fillId="0" borderId="74" xfId="56" applyFont="1" applyBorder="1" applyAlignment="1">
      <alignment horizontal="center"/>
      <protection/>
    </xf>
    <xf numFmtId="0" fontId="18" fillId="0" borderId="75" xfId="56" applyFont="1" applyBorder="1">
      <alignment/>
      <protection/>
    </xf>
    <xf numFmtId="0" fontId="17" fillId="0" borderId="75" xfId="56" applyBorder="1" applyAlignment="1">
      <alignment horizontal="center"/>
      <protection/>
    </xf>
    <xf numFmtId="0" fontId="17" fillId="0" borderId="76" xfId="56" applyBorder="1">
      <alignment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164" fontId="13" fillId="33" borderId="52" xfId="0" applyNumberFormat="1" applyFont="1" applyFill="1" applyBorder="1" applyAlignment="1" applyProtection="1">
      <alignment vertical="center" wrapText="1"/>
      <protection locked="0"/>
    </xf>
    <xf numFmtId="164" fontId="13" fillId="33" borderId="22" xfId="0" applyNumberFormat="1" applyFont="1" applyFill="1" applyBorder="1" applyAlignment="1" applyProtection="1">
      <alignment vertical="center" wrapText="1"/>
      <protection locked="0"/>
    </xf>
    <xf numFmtId="164" fontId="13" fillId="33" borderId="0" xfId="0" applyNumberFormat="1" applyFont="1" applyFill="1" applyBorder="1" applyAlignment="1" applyProtection="1">
      <alignment vertical="center" wrapText="1"/>
      <protection locked="0"/>
    </xf>
    <xf numFmtId="9" fontId="13" fillId="33" borderId="61" xfId="65" applyFont="1" applyFill="1" applyBorder="1" applyAlignment="1">
      <alignment vertical="center" wrapText="1"/>
    </xf>
    <xf numFmtId="0" fontId="14" fillId="33" borderId="22" xfId="0" applyFont="1" applyFill="1" applyBorder="1" applyAlignment="1">
      <alignment horizontal="left" vertical="center" wrapText="1" indent="1"/>
    </xf>
    <xf numFmtId="9" fontId="13" fillId="0" borderId="37" xfId="65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9" fontId="13" fillId="0" borderId="12" xfId="65" applyFont="1" applyFill="1" applyBorder="1" applyAlignment="1">
      <alignment vertical="center" wrapText="1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77" xfId="0" applyNumberFormat="1" applyFont="1" applyFill="1" applyBorder="1" applyAlignment="1" applyProtection="1">
      <alignment vertical="center" wrapText="1"/>
      <protection locked="0"/>
    </xf>
    <xf numFmtId="0" fontId="4" fillId="0" borderId="46" xfId="0" applyNumberFormat="1" applyFont="1" applyFill="1" applyBorder="1" applyAlignment="1" quotePrefix="1">
      <alignment horizontal="right" vertical="center"/>
    </xf>
    <xf numFmtId="0" fontId="14" fillId="0" borderId="22" xfId="0" applyFont="1" applyFill="1" applyBorder="1" applyAlignment="1">
      <alignment horizontal="left" vertical="center" wrapText="1" indent="1"/>
    </xf>
    <xf numFmtId="1" fontId="13" fillId="0" borderId="32" xfId="0" applyNumberFormat="1" applyFont="1" applyBorder="1" applyAlignment="1" applyProtection="1">
      <alignment vertical="center" wrapText="1"/>
      <protection locked="0"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164" fontId="13" fillId="35" borderId="37" xfId="0" applyNumberFormat="1" applyFont="1" applyFill="1" applyBorder="1" applyAlignment="1" applyProtection="1">
      <alignment vertical="center" wrapText="1"/>
      <protection/>
    </xf>
    <xf numFmtId="164" fontId="13" fillId="35" borderId="39" xfId="0" applyNumberFormat="1" applyFont="1" applyFill="1" applyBorder="1" applyAlignment="1" applyProtection="1">
      <alignment vertical="center" wrapText="1"/>
      <protection/>
    </xf>
    <xf numFmtId="9" fontId="13" fillId="33" borderId="41" xfId="0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37" xfId="0" applyNumberFormat="1" applyBorder="1" applyAlignment="1">
      <alignment vertical="center" wrapText="1"/>
    </xf>
    <xf numFmtId="9" fontId="0" fillId="0" borderId="39" xfId="0" applyNumberFormat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80" xfId="0" applyFont="1" applyBorder="1" applyAlignment="1" applyProtection="1">
      <alignment horizontal="center" vertical="top" wrapText="1"/>
      <protection locked="0"/>
    </xf>
    <xf numFmtId="3" fontId="26" fillId="0" borderId="81" xfId="0" applyNumberFormat="1" applyFont="1" applyBorder="1" applyAlignment="1" applyProtection="1">
      <alignment horizontal="right" vertical="top" wrapText="1"/>
      <protection locked="0"/>
    </xf>
    <xf numFmtId="164" fontId="26" fillId="33" borderId="81" xfId="0" applyNumberFormat="1" applyFont="1" applyFill="1" applyBorder="1" applyAlignment="1" applyProtection="1">
      <alignment horizontal="right" vertical="top" wrapText="1"/>
      <protection/>
    </xf>
    <xf numFmtId="166" fontId="26" fillId="0" borderId="81" xfId="0" applyNumberFormat="1" applyFont="1" applyFill="1" applyBorder="1" applyAlignment="1" applyProtection="1">
      <alignment horizontal="right" vertical="top" wrapText="1"/>
      <protection locked="0"/>
    </xf>
    <xf numFmtId="0" fontId="26" fillId="0" borderId="82" xfId="0" applyFont="1" applyBorder="1" applyAlignment="1" applyProtection="1">
      <alignment horizontal="center" vertical="top" wrapText="1"/>
      <protection locked="0"/>
    </xf>
    <xf numFmtId="3" fontId="26" fillId="0" borderId="83" xfId="0" applyNumberFormat="1" applyFont="1" applyBorder="1" applyAlignment="1" applyProtection="1">
      <alignment horizontal="right" vertical="top" wrapText="1"/>
      <protection locked="0"/>
    </xf>
    <xf numFmtId="0" fontId="26" fillId="0" borderId="84" xfId="0" applyFont="1" applyBorder="1" applyAlignment="1" applyProtection="1">
      <alignment horizontal="center" vertical="top" wrapText="1"/>
      <protection locked="0"/>
    </xf>
    <xf numFmtId="3" fontId="26" fillId="0" borderId="85" xfId="0" applyNumberFormat="1" applyFont="1" applyBorder="1" applyAlignment="1" applyProtection="1">
      <alignment horizontal="right" vertical="top" wrapText="1"/>
      <protection locked="0"/>
    </xf>
    <xf numFmtId="0" fontId="23" fillId="33" borderId="62" xfId="0" applyFont="1" applyFill="1" applyBorder="1" applyAlignment="1" applyProtection="1">
      <alignment vertical="center" wrapText="1"/>
      <protection/>
    </xf>
    <xf numFmtId="3" fontId="23" fillId="36" borderId="65" xfId="0" applyNumberFormat="1" applyFont="1" applyFill="1" applyBorder="1" applyAlignment="1" applyProtection="1">
      <alignment horizontal="right" vertical="center" wrapText="1"/>
      <protection/>
    </xf>
    <xf numFmtId="164" fontId="23" fillId="33" borderId="65" xfId="0" applyNumberFormat="1" applyFont="1" applyFill="1" applyBorder="1" applyAlignment="1" applyProtection="1">
      <alignment horizontal="right" vertical="center" wrapText="1"/>
      <protection/>
    </xf>
    <xf numFmtId="164" fontId="23" fillId="36" borderId="6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64" fontId="28" fillId="0" borderId="0" xfId="0" applyNumberFormat="1" applyFont="1" applyAlignment="1">
      <alignment vertical="center"/>
    </xf>
    <xf numFmtId="164" fontId="28" fillId="0" borderId="86" xfId="0" applyNumberFormat="1" applyFont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center" vertical="center" wrapText="1"/>
    </xf>
    <xf numFmtId="164" fontId="16" fillId="0" borderId="5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87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164" fontId="7" fillId="0" borderId="62" xfId="0" applyNumberFormat="1" applyFont="1" applyBorder="1" applyAlignment="1">
      <alignment horizontal="left" vertical="center" wrapText="1" indent="1"/>
    </xf>
    <xf numFmtId="164" fontId="13" fillId="37" borderId="10" xfId="0" applyNumberFormat="1" applyFont="1" applyFill="1" applyBorder="1" applyAlignment="1" applyProtection="1">
      <alignment vertical="center" wrapText="1"/>
      <protection/>
    </xf>
    <xf numFmtId="164" fontId="13" fillId="33" borderId="62" xfId="0" applyNumberFormat="1" applyFont="1" applyFill="1" applyBorder="1" applyAlignment="1" applyProtection="1">
      <alignment vertical="center" wrapText="1"/>
      <protection/>
    </xf>
    <xf numFmtId="164" fontId="13" fillId="33" borderId="11" xfId="0" applyNumberFormat="1" applyFont="1" applyFill="1" applyBorder="1" applyAlignment="1" applyProtection="1">
      <alignment vertical="center" wrapText="1"/>
      <protection/>
    </xf>
    <xf numFmtId="164" fontId="13" fillId="33" borderId="10" xfId="0" applyNumberFormat="1" applyFont="1" applyFill="1" applyBorder="1" applyAlignment="1" applyProtection="1">
      <alignment vertical="center" wrapText="1"/>
      <protection/>
    </xf>
    <xf numFmtId="164" fontId="13" fillId="33" borderId="12" xfId="0" applyNumberFormat="1" applyFont="1" applyFill="1" applyBorder="1" applyAlignment="1" applyProtection="1">
      <alignment vertical="center" wrapText="1"/>
      <protection/>
    </xf>
    <xf numFmtId="164" fontId="13" fillId="33" borderId="62" xfId="0" applyNumberFormat="1" applyFont="1" applyFill="1" applyBorder="1" applyAlignment="1">
      <alignment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13" fillId="0" borderId="64" xfId="0" applyNumberFormat="1" applyFont="1" applyBorder="1" applyAlignment="1" applyProtection="1">
      <alignment horizontal="left" vertical="center" wrapText="1" indent="1"/>
      <protection locked="0"/>
    </xf>
    <xf numFmtId="165" fontId="13" fillId="0" borderId="20" xfId="0" applyNumberFormat="1" applyFont="1" applyBorder="1" applyAlignment="1" applyProtection="1">
      <alignment vertical="center" wrapText="1"/>
      <protection locked="0"/>
    </xf>
    <xf numFmtId="164" fontId="13" fillId="0" borderId="64" xfId="0" applyNumberFormat="1" applyFont="1" applyBorder="1" applyAlignment="1" applyProtection="1">
      <alignment vertical="center" wrapText="1"/>
      <protection locked="0"/>
    </xf>
    <xf numFmtId="164" fontId="13" fillId="0" borderId="19" xfId="0" applyNumberFormat="1" applyFont="1" applyBorder="1" applyAlignment="1" applyProtection="1">
      <alignment vertical="center" wrapText="1"/>
      <protection locked="0"/>
    </xf>
    <xf numFmtId="164" fontId="13" fillId="33" borderId="64" xfId="0" applyNumberFormat="1" applyFont="1" applyFill="1" applyBorder="1" applyAlignment="1">
      <alignment vertical="center" wrapText="1"/>
    </xf>
    <xf numFmtId="164" fontId="7" fillId="0" borderId="62" xfId="0" applyNumberFormat="1" applyFont="1" applyBorder="1" applyAlignment="1" applyProtection="1">
      <alignment horizontal="left" vertical="center" wrapText="1" indent="1"/>
      <protection locked="0"/>
    </xf>
    <xf numFmtId="164" fontId="13" fillId="0" borderId="64" xfId="0" applyNumberFormat="1" applyFont="1" applyBorder="1" applyAlignment="1">
      <alignment horizontal="left" vertical="center" wrapText="1" indent="1"/>
    </xf>
    <xf numFmtId="164" fontId="13" fillId="37" borderId="51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164" fontId="7" fillId="0" borderId="88" xfId="0" applyNumberFormat="1" applyFont="1" applyBorder="1" applyAlignment="1">
      <alignment horizontal="centerContinuous" vertical="center"/>
    </xf>
    <xf numFmtId="164" fontId="7" fillId="0" borderId="86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62" xfId="0" applyNumberFormat="1" applyFont="1" applyBorder="1" applyAlignment="1">
      <alignment horizontal="center" vertical="center" wrapText="1"/>
    </xf>
    <xf numFmtId="164" fontId="7" fillId="0" borderId="5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13" fillId="38" borderId="62" xfId="0" applyNumberFormat="1" applyFont="1" applyFill="1" applyBorder="1" applyAlignment="1">
      <alignment vertical="center" wrapText="1"/>
    </xf>
    <xf numFmtId="164" fontId="13" fillId="38" borderId="45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164" fontId="7" fillId="33" borderId="12" xfId="0" applyNumberFormat="1" applyFont="1" applyFill="1" applyBorder="1" applyAlignment="1">
      <alignment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5" fontId="13" fillId="0" borderId="64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4" xfId="0" applyFont="1" applyBorder="1" applyAlignment="1" applyProtection="1">
      <alignment vertical="center" wrapText="1"/>
      <protection locked="0"/>
    </xf>
    <xf numFmtId="164" fontId="13" fillId="0" borderId="41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13" fillId="0" borderId="27" xfId="0" applyFont="1" applyBorder="1" applyAlignment="1" applyProtection="1">
      <alignment vertical="center" wrapText="1"/>
      <protection locked="0"/>
    </xf>
    <xf numFmtId="164" fontId="13" fillId="0" borderId="27" xfId="0" applyNumberFormat="1" applyFont="1" applyBorder="1" applyAlignment="1" applyProtection="1">
      <alignment vertical="center" wrapText="1"/>
      <protection locked="0"/>
    </xf>
    <xf numFmtId="164" fontId="13" fillId="0" borderId="46" xfId="0" applyNumberFormat="1" applyFont="1" applyBorder="1" applyAlignment="1" applyProtection="1">
      <alignment vertical="center" wrapText="1"/>
      <protection locked="0"/>
    </xf>
    <xf numFmtId="0" fontId="4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vertical="center" wrapText="1"/>
    </xf>
    <xf numFmtId="164" fontId="7" fillId="33" borderId="29" xfId="0" applyNumberFormat="1" applyFont="1" applyFill="1" applyBorder="1" applyAlignment="1">
      <alignment vertical="center" wrapText="1"/>
    </xf>
    <xf numFmtId="164" fontId="7" fillId="33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 vertical="center" wrapText="1"/>
    </xf>
    <xf numFmtId="0" fontId="28" fillId="0" borderId="0" xfId="0" applyFont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164" fontId="7" fillId="33" borderId="27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Continuous" vertical="center" wrapText="1"/>
    </xf>
    <xf numFmtId="0" fontId="4" fillId="0" borderId="29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13" fillId="0" borderId="14" xfId="0" applyFont="1" applyFill="1" applyBorder="1" applyAlignment="1">
      <alignment vertical="center" wrapText="1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4" fillId="0" borderId="42" xfId="58" applyFont="1" applyBorder="1" applyAlignment="1" applyProtection="1">
      <alignment horizontal="center" vertical="center" wrapText="1"/>
      <protection/>
    </xf>
    <xf numFmtId="0" fontId="4" fillId="0" borderId="43" xfId="58" applyFont="1" applyBorder="1" applyAlignment="1" applyProtection="1">
      <alignment horizontal="center" vertical="center"/>
      <protection/>
    </xf>
    <xf numFmtId="0" fontId="4" fillId="0" borderId="43" xfId="58" applyFont="1" applyBorder="1" applyAlignment="1" applyProtection="1">
      <alignment horizontal="center" vertical="center"/>
      <protection/>
    </xf>
    <xf numFmtId="0" fontId="4" fillId="0" borderId="56" xfId="58" applyFont="1" applyBorder="1" applyAlignment="1" applyProtection="1">
      <alignment horizontal="center" vertical="center"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5" fillId="0" borderId="10" xfId="58" applyFont="1" applyBorder="1" applyAlignment="1" applyProtection="1">
      <alignment horizontal="left" vertical="center" indent="1"/>
      <protection/>
    </xf>
    <xf numFmtId="164" fontId="13" fillId="0" borderId="10" xfId="58" applyNumberFormat="1" applyFont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21" xfId="58" applyFont="1" applyBorder="1" applyAlignment="1" applyProtection="1">
      <alignment horizontal="left" vertical="center" indent="1"/>
      <protection/>
    </xf>
    <xf numFmtId="0" fontId="13" fillId="0" borderId="22" xfId="58" applyFont="1" applyBorder="1" applyAlignment="1" applyProtection="1">
      <alignment horizontal="left" vertical="center" indent="1"/>
      <protection/>
    </xf>
    <xf numFmtId="164" fontId="13" fillId="0" borderId="22" xfId="58" applyNumberFormat="1" applyFont="1" applyBorder="1" applyAlignment="1" applyProtection="1">
      <alignment vertical="center"/>
      <protection locked="0"/>
    </xf>
    <xf numFmtId="164" fontId="13" fillId="33" borderId="61" xfId="58" applyNumberFormat="1" applyFont="1" applyFill="1" applyBorder="1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3" fillId="0" borderId="20" xfId="58" applyFont="1" applyBorder="1" applyAlignment="1" applyProtection="1">
      <alignment horizontal="left" vertical="center" indent="1"/>
      <protection locked="0"/>
    </xf>
    <xf numFmtId="164" fontId="13" fillId="0" borderId="20" xfId="58" applyNumberFormat="1" applyFont="1" applyBorder="1" applyAlignment="1" applyProtection="1">
      <alignment vertical="center"/>
      <protection locked="0"/>
    </xf>
    <xf numFmtId="164" fontId="13" fillId="33" borderId="37" xfId="58" applyNumberFormat="1" applyFont="1" applyFill="1" applyBorder="1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13" fillId="0" borderId="24" xfId="58" applyFont="1" applyBorder="1" applyAlignment="1" applyProtection="1">
      <alignment horizontal="left" vertical="center" indent="1"/>
      <protection locked="0"/>
    </xf>
    <xf numFmtId="164" fontId="13" fillId="0" borderId="24" xfId="58" applyNumberFormat="1" applyFont="1" applyBorder="1" applyAlignment="1" applyProtection="1">
      <alignment vertical="center"/>
      <protection locked="0"/>
    </xf>
    <xf numFmtId="164" fontId="13" fillId="33" borderId="41" xfId="58" applyNumberFormat="1" applyFont="1" applyFill="1" applyBorder="1" applyAlignment="1" applyProtection="1">
      <alignment vertical="center"/>
      <protection/>
    </xf>
    <xf numFmtId="0" fontId="13" fillId="0" borderId="32" xfId="58" applyFont="1" applyBorder="1" applyAlignment="1" applyProtection="1">
      <alignment horizontal="left" vertical="center" indent="1"/>
      <protection locked="0"/>
    </xf>
    <xf numFmtId="164" fontId="13" fillId="0" borderId="32" xfId="58" applyNumberFormat="1" applyFont="1" applyBorder="1" applyAlignment="1" applyProtection="1">
      <alignment vertical="center"/>
      <protection locked="0"/>
    </xf>
    <xf numFmtId="164" fontId="13" fillId="33" borderId="39" xfId="58" applyNumberFormat="1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left" vertical="center" indent="1"/>
      <protection/>
    </xf>
    <xf numFmtId="164" fontId="7" fillId="33" borderId="10" xfId="58" applyNumberFormat="1" applyFont="1" applyFill="1" applyBorder="1" applyAlignment="1" applyProtection="1">
      <alignment vertical="center"/>
      <protection/>
    </xf>
    <xf numFmtId="164" fontId="7" fillId="33" borderId="12" xfId="58" applyNumberFormat="1" applyFont="1" applyFill="1" applyBorder="1" applyAlignment="1" applyProtection="1">
      <alignment vertical="center"/>
      <protection/>
    </xf>
    <xf numFmtId="0" fontId="15" fillId="0" borderId="10" xfId="58" applyFont="1" applyFill="1" applyBorder="1" applyAlignment="1" applyProtection="1">
      <alignment horizontal="left" vertical="center" indent="1"/>
      <protection/>
    </xf>
    <xf numFmtId="164" fontId="13" fillId="0" borderId="10" xfId="58" applyNumberFormat="1" applyFont="1" applyFill="1" applyBorder="1" applyAlignment="1" applyProtection="1">
      <alignment vertical="center"/>
      <protection/>
    </xf>
    <xf numFmtId="0" fontId="0" fillId="0" borderId="23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12" xfId="58" applyNumberFormat="1" applyFont="1" applyFill="1" applyBorder="1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12" xfId="58" applyFont="1" applyBorder="1" applyAlignment="1" applyProtection="1">
      <alignment horizontal="center" vertical="center"/>
      <protection/>
    </xf>
    <xf numFmtId="0" fontId="4" fillId="0" borderId="45" xfId="58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62" xfId="58" applyFont="1" applyBorder="1" applyAlignment="1" applyProtection="1">
      <alignment horizontal="center" vertical="center"/>
      <protection/>
    </xf>
    <xf numFmtId="0" fontId="0" fillId="0" borderId="23" xfId="58" applyFont="1" applyBorder="1" applyProtection="1">
      <alignment/>
      <protection/>
    </xf>
    <xf numFmtId="0" fontId="13" fillId="0" borderId="34" xfId="58" applyFont="1" applyBorder="1" applyProtection="1">
      <alignment/>
      <protection locked="0"/>
    </xf>
    <xf numFmtId="164" fontId="13" fillId="0" borderId="89" xfId="58" applyNumberFormat="1" applyFont="1" applyBorder="1" applyProtection="1">
      <alignment/>
      <protection locked="0"/>
    </xf>
    <xf numFmtId="164" fontId="13" fillId="0" borderId="24" xfId="58" applyNumberFormat="1" applyFont="1" applyBorder="1" applyProtection="1">
      <alignment/>
      <protection locked="0"/>
    </xf>
    <xf numFmtId="164" fontId="13" fillId="0" borderId="48" xfId="58" applyNumberFormat="1" applyFont="1" applyBorder="1" applyProtection="1">
      <alignment/>
      <protection locked="0"/>
    </xf>
    <xf numFmtId="164" fontId="13" fillId="33" borderId="63" xfId="58" applyNumberFormat="1" applyFont="1" applyFill="1" applyBorder="1" applyProtection="1">
      <alignment/>
      <protection/>
    </xf>
    <xf numFmtId="0" fontId="0" fillId="0" borderId="19" xfId="58" applyFont="1" applyBorder="1" applyProtection="1">
      <alignment/>
      <protection/>
    </xf>
    <xf numFmtId="0" fontId="13" fillId="0" borderId="37" xfId="58" applyFont="1" applyBorder="1" applyProtection="1">
      <alignment/>
      <protection locked="0"/>
    </xf>
    <xf numFmtId="164" fontId="13" fillId="0" borderId="18" xfId="58" applyNumberFormat="1" applyFont="1" applyBorder="1" applyProtection="1">
      <alignment/>
      <protection locked="0"/>
    </xf>
    <xf numFmtId="164" fontId="13" fillId="0" borderId="20" xfId="58" applyNumberFormat="1" applyFont="1" applyBorder="1" applyProtection="1">
      <alignment/>
      <protection locked="0"/>
    </xf>
    <xf numFmtId="164" fontId="13" fillId="0" borderId="38" xfId="58" applyNumberFormat="1" applyFont="1" applyBorder="1" applyProtection="1">
      <alignment/>
      <protection locked="0"/>
    </xf>
    <xf numFmtId="164" fontId="13" fillId="33" borderId="64" xfId="58" applyNumberFormat="1" applyFont="1" applyFill="1" applyBorder="1" applyProtection="1">
      <alignment/>
      <protection/>
    </xf>
    <xf numFmtId="0" fontId="0" fillId="0" borderId="31" xfId="58" applyFont="1" applyBorder="1" applyProtection="1">
      <alignment/>
      <protection/>
    </xf>
    <xf numFmtId="0" fontId="13" fillId="0" borderId="39" xfId="58" applyFont="1" applyBorder="1" applyProtection="1">
      <alignment/>
      <protection locked="0"/>
    </xf>
    <xf numFmtId="164" fontId="13" fillId="0" borderId="90" xfId="58" applyNumberFormat="1" applyFont="1" applyBorder="1" applyProtection="1">
      <alignment/>
      <protection locked="0"/>
    </xf>
    <xf numFmtId="164" fontId="13" fillId="0" borderId="32" xfId="58" applyNumberFormat="1" applyFont="1" applyBorder="1" applyProtection="1">
      <alignment/>
      <protection locked="0"/>
    </xf>
    <xf numFmtId="164" fontId="13" fillId="0" borderId="49" xfId="58" applyNumberFormat="1" applyFont="1" applyBorder="1" applyProtection="1">
      <alignment/>
      <protection locked="0"/>
    </xf>
    <xf numFmtId="164" fontId="13" fillId="33" borderId="66" xfId="58" applyNumberFormat="1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164" fontId="7" fillId="33" borderId="45" xfId="58" applyNumberFormat="1" applyFont="1" applyFill="1" applyBorder="1" applyProtection="1">
      <alignment/>
      <protection/>
    </xf>
    <xf numFmtId="164" fontId="7" fillId="33" borderId="10" xfId="58" applyNumberFormat="1" applyFont="1" applyFill="1" applyBorder="1" applyProtection="1">
      <alignment/>
      <protection/>
    </xf>
    <xf numFmtId="164" fontId="7" fillId="33" borderId="51" xfId="58" applyNumberFormat="1" applyFont="1" applyFill="1" applyBorder="1" applyProtection="1">
      <alignment/>
      <protection/>
    </xf>
    <xf numFmtId="164" fontId="7" fillId="33" borderId="62" xfId="58" applyNumberFormat="1" applyFont="1" applyFill="1" applyBorder="1" applyProtection="1">
      <alignment/>
      <protection/>
    </xf>
    <xf numFmtId="0" fontId="0" fillId="0" borderId="0" xfId="58" applyFont="1" applyProtection="1">
      <alignment/>
      <protection locked="0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164" fontId="4" fillId="0" borderId="17" xfId="57" applyNumberFormat="1" applyFont="1" applyBorder="1" applyAlignment="1" applyProtection="1">
      <alignment horizontal="center" vertical="center"/>
      <protection locked="0"/>
    </xf>
    <xf numFmtId="164" fontId="4" fillId="0" borderId="26" xfId="57" applyNumberFormat="1" applyFont="1" applyBorder="1" applyAlignment="1" applyProtection="1">
      <alignment horizontal="center" vertical="center"/>
      <protection locked="0"/>
    </xf>
    <xf numFmtId="164" fontId="4" fillId="0" borderId="88" xfId="57" applyNumberFormat="1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 wrapText="1"/>
      <protection/>
    </xf>
    <xf numFmtId="0" fontId="23" fillId="0" borderId="78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88" xfId="0" applyFont="1" applyFill="1" applyBorder="1" applyAlignment="1" quotePrefix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3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justify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justify" wrapText="1"/>
    </xf>
    <xf numFmtId="0" fontId="4" fillId="0" borderId="25" xfId="0" applyFont="1" applyFill="1" applyBorder="1" applyAlignment="1">
      <alignment horizontal="center" vertical="justify" wrapText="1"/>
    </xf>
    <xf numFmtId="0" fontId="4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77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3" xfId="0" applyFont="1" applyFill="1" applyBorder="1" applyAlignment="1" applyProtection="1" quotePrefix="1">
      <alignment horizontal="left" vertical="center"/>
      <protection locked="0"/>
    </xf>
    <xf numFmtId="0" fontId="4" fillId="0" borderId="77" xfId="0" applyFont="1" applyFill="1" applyBorder="1" applyAlignment="1" applyProtection="1" quotePrefix="1">
      <alignment horizontal="left" vertical="center"/>
      <protection locked="0"/>
    </xf>
    <xf numFmtId="0" fontId="4" fillId="0" borderId="36" xfId="0" applyFont="1" applyFill="1" applyBorder="1" applyAlignment="1" applyProtection="1" quotePrefix="1">
      <alignment horizontal="left" vertical="center"/>
      <protection locked="0"/>
    </xf>
    <xf numFmtId="0" fontId="6" fillId="0" borderId="0" xfId="0" applyFont="1" applyAlignment="1">
      <alignment horizontal="left"/>
    </xf>
    <xf numFmtId="0" fontId="0" fillId="0" borderId="20" xfId="0" applyBorder="1" applyAlignment="1">
      <alignment horizontal="left" vertical="distributed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42" xfId="0" applyFont="1" applyBorder="1" applyAlignment="1">
      <alignment horizontal="center" vertical="distributed"/>
    </xf>
    <xf numFmtId="0" fontId="6" fillId="0" borderId="28" xfId="0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6" fillId="0" borderId="29" xfId="0" applyFont="1" applyBorder="1" applyAlignment="1">
      <alignment horizontal="center" vertical="distributed"/>
    </xf>
    <xf numFmtId="0" fontId="0" fillId="0" borderId="56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right" vertical="center"/>
    </xf>
    <xf numFmtId="164" fontId="28" fillId="0" borderId="78" xfId="0" applyNumberFormat="1" applyFont="1" applyBorder="1" applyAlignment="1">
      <alignment horizontal="center" vertical="center"/>
    </xf>
    <xf numFmtId="164" fontId="28" fillId="0" borderId="91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 wrapText="1"/>
    </xf>
    <xf numFmtId="164" fontId="4" fillId="0" borderId="91" xfId="0" applyNumberFormat="1" applyFont="1" applyBorder="1" applyAlignment="1">
      <alignment horizontal="center" vertical="center" wrapText="1"/>
    </xf>
    <xf numFmtId="164" fontId="28" fillId="0" borderId="78" xfId="0" applyNumberFormat="1" applyFont="1" applyBorder="1" applyAlignment="1">
      <alignment horizontal="center" vertical="center" wrapText="1"/>
    </xf>
    <xf numFmtId="164" fontId="28" fillId="0" borderId="91" xfId="0" applyNumberFormat="1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 wrapText="1"/>
    </xf>
    <xf numFmtId="164" fontId="7" fillId="0" borderId="91" xfId="0" applyNumberFormat="1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/>
    </xf>
    <xf numFmtId="164" fontId="7" fillId="0" borderId="9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10.625" defaultRowHeight="12.75"/>
  <cols>
    <col min="1" max="1" width="10.125" style="336" customWidth="1"/>
    <col min="2" max="2" width="8.875" style="337" customWidth="1"/>
    <col min="3" max="3" width="12.50390625" style="338" customWidth="1"/>
    <col min="4" max="4" width="50.50390625" style="340" bestFit="1" customWidth="1"/>
    <col min="5" max="16384" width="10.625" style="340" customWidth="1"/>
  </cols>
  <sheetData>
    <row r="1" ht="12.75">
      <c r="D1" s="339" t="s">
        <v>267</v>
      </c>
    </row>
    <row r="4" spans="1:5" s="342" customFormat="1" ht="18">
      <c r="A4" s="341" t="s">
        <v>268</v>
      </c>
      <c r="B4" s="341"/>
      <c r="C4" s="341"/>
      <c r="D4" s="341"/>
      <c r="E4" s="341"/>
    </row>
    <row r="5" ht="13.5" thickBot="1"/>
    <row r="6" spans="1:8" s="337" customFormat="1" ht="14.25" thickBot="1" thickTop="1">
      <c r="A6" s="343" t="s">
        <v>269</v>
      </c>
      <c r="B6" s="344" t="s">
        <v>270</v>
      </c>
      <c r="C6" s="345" t="s">
        <v>271</v>
      </c>
      <c r="D6" s="346" t="s">
        <v>272</v>
      </c>
      <c r="H6" s="340"/>
    </row>
    <row r="7" spans="1:8" s="337" customFormat="1" ht="13.5" thickTop="1">
      <c r="A7" s="347"/>
      <c r="B7" s="348"/>
      <c r="C7" s="349"/>
      <c r="D7" s="350"/>
      <c r="H7" s="340"/>
    </row>
    <row r="8" spans="1:8" s="337" customFormat="1" ht="12.75">
      <c r="A8" s="347"/>
      <c r="B8" s="348"/>
      <c r="C8" s="349"/>
      <c r="D8" s="350"/>
      <c r="H8" s="340"/>
    </row>
    <row r="9" spans="1:4" ht="12.75">
      <c r="A9" s="351">
        <v>1</v>
      </c>
      <c r="B9" s="352"/>
      <c r="C9" s="353"/>
      <c r="D9" s="354" t="s">
        <v>273</v>
      </c>
    </row>
    <row r="10" spans="1:4" ht="12.75">
      <c r="A10" s="351"/>
      <c r="B10" s="352">
        <v>1</v>
      </c>
      <c r="C10" s="353"/>
      <c r="D10" s="354" t="s">
        <v>274</v>
      </c>
    </row>
    <row r="11" spans="1:4" ht="12.75">
      <c r="A11" s="351"/>
      <c r="B11" s="352">
        <v>2</v>
      </c>
      <c r="C11" s="353"/>
      <c r="D11" s="354" t="s">
        <v>92</v>
      </c>
    </row>
    <row r="12" spans="1:4" ht="12.75">
      <c r="A12" s="351"/>
      <c r="B12" s="352">
        <v>3</v>
      </c>
      <c r="C12" s="353"/>
      <c r="D12" s="354" t="s">
        <v>218</v>
      </c>
    </row>
    <row r="13" spans="1:4" ht="12.75">
      <c r="A13" s="351"/>
      <c r="B13" s="352">
        <v>4</v>
      </c>
      <c r="C13" s="353"/>
      <c r="D13" s="354" t="s">
        <v>95</v>
      </c>
    </row>
    <row r="14" spans="1:4" ht="12.75">
      <c r="A14" s="351"/>
      <c r="B14" s="352">
        <v>5</v>
      </c>
      <c r="C14" s="353"/>
      <c r="D14" s="354" t="s">
        <v>179</v>
      </c>
    </row>
    <row r="15" spans="1:4" ht="12.75">
      <c r="A15" s="351"/>
      <c r="B15" s="352">
        <v>6</v>
      </c>
      <c r="C15" s="353"/>
      <c r="D15" s="354" t="s">
        <v>275</v>
      </c>
    </row>
    <row r="16" spans="1:4" ht="12.75">
      <c r="A16" s="351">
        <v>2</v>
      </c>
      <c r="B16" s="352"/>
      <c r="C16" s="353"/>
      <c r="D16" s="354" t="s">
        <v>276</v>
      </c>
    </row>
    <row r="17" spans="1:4" ht="12.75">
      <c r="A17" s="351">
        <v>3</v>
      </c>
      <c r="B17" s="352"/>
      <c r="C17" s="353"/>
      <c r="D17" s="354" t="s">
        <v>230</v>
      </c>
    </row>
    <row r="18" spans="1:4" ht="12.75">
      <c r="A18" s="351"/>
      <c r="B18" s="352"/>
      <c r="C18" s="353"/>
      <c r="D18" s="354"/>
    </row>
    <row r="19" spans="1:4" ht="12.75">
      <c r="A19" s="351"/>
      <c r="B19" s="352"/>
      <c r="C19" s="353"/>
      <c r="D19" s="354"/>
    </row>
    <row r="20" spans="1:4" ht="12.75">
      <c r="A20" s="351"/>
      <c r="B20" s="352"/>
      <c r="C20" s="353"/>
      <c r="D20" s="355" t="s">
        <v>60</v>
      </c>
    </row>
    <row r="21" spans="1:4" ht="12.75">
      <c r="A21" s="351"/>
      <c r="B21" s="352"/>
      <c r="C21" s="353">
        <v>1</v>
      </c>
      <c r="D21" s="356" t="s">
        <v>61</v>
      </c>
    </row>
    <row r="22" spans="1:4" ht="12.75">
      <c r="A22" s="351"/>
      <c r="B22" s="352"/>
      <c r="C22" s="353">
        <v>2</v>
      </c>
      <c r="D22" s="357" t="s">
        <v>277</v>
      </c>
    </row>
    <row r="23" spans="1:4" ht="12.75">
      <c r="A23" s="351"/>
      <c r="B23" s="352"/>
      <c r="C23" s="353">
        <v>3</v>
      </c>
      <c r="D23" s="357" t="s">
        <v>68</v>
      </c>
    </row>
    <row r="24" spans="1:4" ht="12.75">
      <c r="A24" s="351"/>
      <c r="B24" s="352"/>
      <c r="C24" s="353">
        <v>4</v>
      </c>
      <c r="D24" s="357" t="s">
        <v>148</v>
      </c>
    </row>
    <row r="25" spans="1:4" ht="12.75">
      <c r="A25" s="351"/>
      <c r="B25" s="352"/>
      <c r="C25" s="353">
        <v>5</v>
      </c>
      <c r="D25" s="357" t="s">
        <v>199</v>
      </c>
    </row>
    <row r="26" spans="1:4" ht="12.75">
      <c r="A26" s="351"/>
      <c r="B26" s="352"/>
      <c r="C26" s="353">
        <v>6</v>
      </c>
      <c r="D26" s="357" t="s">
        <v>131</v>
      </c>
    </row>
    <row r="27" spans="1:4" ht="12.75">
      <c r="A27" s="351"/>
      <c r="B27" s="352"/>
      <c r="C27" s="353">
        <v>7</v>
      </c>
      <c r="D27" s="357" t="s">
        <v>78</v>
      </c>
    </row>
    <row r="28" spans="1:4" ht="12.75">
      <c r="A28" s="351"/>
      <c r="B28" s="352"/>
      <c r="C28" s="353">
        <v>8</v>
      </c>
      <c r="D28" s="357" t="s">
        <v>91</v>
      </c>
    </row>
    <row r="29" spans="1:4" ht="12.75">
      <c r="A29" s="351"/>
      <c r="B29" s="352"/>
      <c r="C29" s="353"/>
      <c r="D29" s="355" t="s">
        <v>79</v>
      </c>
    </row>
    <row r="30" spans="1:4" ht="12.75">
      <c r="A30" s="351"/>
      <c r="B30" s="352"/>
      <c r="C30" s="353">
        <v>9</v>
      </c>
      <c r="D30" s="357" t="s">
        <v>80</v>
      </c>
    </row>
    <row r="31" spans="1:4" ht="12.75">
      <c r="A31" s="351"/>
      <c r="B31" s="352"/>
      <c r="C31" s="353">
        <v>10</v>
      </c>
      <c r="D31" s="357" t="s">
        <v>84</v>
      </c>
    </row>
    <row r="32" spans="1:4" ht="12.75">
      <c r="A32" s="351"/>
      <c r="B32" s="352"/>
      <c r="C32" s="353">
        <v>11</v>
      </c>
      <c r="D32" s="357" t="s">
        <v>50</v>
      </c>
    </row>
    <row r="33" spans="1:4" ht="12.75">
      <c r="A33" s="351"/>
      <c r="B33" s="352"/>
      <c r="C33" s="353">
        <v>12</v>
      </c>
      <c r="D33" s="357" t="s">
        <v>171</v>
      </c>
    </row>
    <row r="34" spans="1:4" ht="12.75">
      <c r="A34" s="351"/>
      <c r="B34" s="352"/>
      <c r="C34" s="353">
        <v>13</v>
      </c>
      <c r="D34" s="357" t="s">
        <v>172</v>
      </c>
    </row>
    <row r="35" spans="1:4" ht="12.75">
      <c r="A35" s="351"/>
      <c r="B35" s="352"/>
      <c r="C35" s="353">
        <v>14</v>
      </c>
      <c r="D35" s="357" t="s">
        <v>134</v>
      </c>
    </row>
    <row r="36" spans="1:4" ht="12.75">
      <c r="A36" s="351"/>
      <c r="B36" s="352"/>
      <c r="C36" s="353">
        <v>15</v>
      </c>
      <c r="D36" s="357" t="s">
        <v>186</v>
      </c>
    </row>
    <row r="37" spans="1:4" ht="13.5" thickBot="1">
      <c r="A37" s="358"/>
      <c r="B37" s="359"/>
      <c r="C37" s="360"/>
      <c r="D37" s="361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9.00390625" style="9" customWidth="1"/>
    <col min="2" max="2" width="8.625" style="1" bestFit="1" customWidth="1"/>
    <col min="3" max="3" width="39.625" style="1" customWidth="1"/>
    <col min="4" max="4" width="10.00390625" style="1" customWidth="1"/>
    <col min="5" max="6" width="11.003906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365</v>
      </c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52"/>
      <c r="G2" s="75" t="s">
        <v>53</v>
      </c>
    </row>
    <row r="3" spans="1:7" s="12" customFormat="1" ht="16.5" thickBot="1">
      <c r="A3" s="76" t="s">
        <v>54</v>
      </c>
      <c r="B3" s="77"/>
      <c r="C3" s="666" t="s">
        <v>303</v>
      </c>
      <c r="D3" s="667"/>
      <c r="E3" s="667"/>
      <c r="F3" s="668"/>
      <c r="G3" s="390">
        <v>6</v>
      </c>
    </row>
    <row r="4" spans="1:8" s="13" customFormat="1" ht="21" customHeight="1" thickBot="1">
      <c r="A4" s="33"/>
      <c r="B4" s="33"/>
      <c r="C4" s="33"/>
      <c r="D4" s="47"/>
      <c r="E4" s="656" t="s">
        <v>57</v>
      </c>
      <c r="F4" s="656"/>
      <c r="G4" s="656"/>
      <c r="H4" s="12"/>
    </row>
    <row r="5" spans="1:7" ht="38.25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64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65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9260</v>
      </c>
      <c r="E9" s="224">
        <f>SUM(E10:E15)</f>
        <v>9260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>
        <v>7000</v>
      </c>
      <c r="E11" s="108">
        <v>7000</v>
      </c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>
        <v>760</v>
      </c>
      <c r="E12" s="108">
        <v>760</v>
      </c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>
        <v>1500</v>
      </c>
      <c r="E13" s="108">
        <v>1500</v>
      </c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3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97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8.7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2192</v>
      </c>
      <c r="E23" s="225">
        <v>2468</v>
      </c>
      <c r="F23" s="257"/>
      <c r="G23" s="277"/>
    </row>
    <row r="24" spans="1:7" s="15" customFormat="1" ht="15" customHeight="1" thickBot="1">
      <c r="A24" s="202"/>
      <c r="B24" s="203"/>
      <c r="C24" s="229" t="s">
        <v>225</v>
      </c>
      <c r="D24" s="230"/>
      <c r="E24" s="225"/>
      <c r="F24" s="257"/>
      <c r="G24" s="276"/>
    </row>
    <row r="25" spans="1:7" s="2" customFormat="1" ht="15" customHeight="1" thickBot="1">
      <c r="A25" s="193"/>
      <c r="B25" s="194"/>
      <c r="C25" s="63" t="s">
        <v>43</v>
      </c>
      <c r="D25" s="217">
        <f>D9+D16+D17+D20+D23</f>
        <v>11452</v>
      </c>
      <c r="E25" s="93">
        <f>E9+E16+E17+E20+E23</f>
        <v>11728</v>
      </c>
      <c r="F25" s="260">
        <f>F9+F16+F17+F20+F23</f>
        <v>0</v>
      </c>
      <c r="G25" s="272"/>
    </row>
    <row r="26" spans="1:7" s="2" customFormat="1" ht="9.75" customHeight="1" thickBot="1">
      <c r="A26" s="167"/>
      <c r="B26" s="168"/>
      <c r="C26" s="169"/>
      <c r="D26" s="222"/>
      <c r="E26" s="222"/>
      <c r="F26" s="222"/>
      <c r="G26" s="324"/>
    </row>
    <row r="27" spans="1:7" s="163" customFormat="1" ht="15" customHeight="1" thickBot="1">
      <c r="A27" s="161"/>
      <c r="B27" s="162"/>
      <c r="C27" s="78" t="s">
        <v>79</v>
      </c>
      <c r="D27" s="221"/>
      <c r="E27" s="221"/>
      <c r="F27" s="221"/>
      <c r="G27" s="325"/>
    </row>
    <row r="28" spans="1:7" s="15" customFormat="1" ht="15" customHeight="1" thickBot="1">
      <c r="A28" s="50">
        <v>9</v>
      </c>
      <c r="B28" s="51"/>
      <c r="C28" s="55" t="s">
        <v>80</v>
      </c>
      <c r="D28" s="212">
        <f>SUM(D29:D35)</f>
        <v>11452</v>
      </c>
      <c r="E28" s="226">
        <f>SUM(E29:E35)</f>
        <v>11728</v>
      </c>
      <c r="F28" s="258">
        <f>SUM(F29:F35)</f>
        <v>0</v>
      </c>
      <c r="G28" s="273"/>
    </row>
    <row r="29" spans="1:7" ht="15" customHeight="1">
      <c r="A29" s="37"/>
      <c r="B29" s="38">
        <v>1</v>
      </c>
      <c r="C29" s="57" t="s">
        <v>102</v>
      </c>
      <c r="D29" s="211">
        <v>3557</v>
      </c>
      <c r="E29" s="108">
        <v>3799</v>
      </c>
      <c r="F29" s="255"/>
      <c r="G29" s="263"/>
    </row>
    <row r="30" spans="1:7" ht="15" customHeight="1">
      <c r="A30" s="37"/>
      <c r="B30" s="38">
        <v>2</v>
      </c>
      <c r="C30" s="56" t="s">
        <v>47</v>
      </c>
      <c r="D30" s="211">
        <v>1051</v>
      </c>
      <c r="E30" s="108">
        <v>1085</v>
      </c>
      <c r="F30" s="255"/>
      <c r="G30" s="296"/>
    </row>
    <row r="31" spans="1:7" ht="15" customHeight="1">
      <c r="A31" s="70"/>
      <c r="B31" s="71">
        <v>3</v>
      </c>
      <c r="C31" s="72" t="s">
        <v>48</v>
      </c>
      <c r="D31" s="215">
        <v>6816</v>
      </c>
      <c r="E31" s="109">
        <v>6816</v>
      </c>
      <c r="F31" s="256"/>
      <c r="G31" s="296"/>
    </row>
    <row r="32" spans="1:7" s="15" customFormat="1" ht="15" customHeight="1">
      <c r="A32" s="37"/>
      <c r="B32" s="38">
        <v>4</v>
      </c>
      <c r="C32" s="56" t="s">
        <v>150</v>
      </c>
      <c r="D32" s="211">
        <v>28</v>
      </c>
      <c r="E32" s="108">
        <v>28</v>
      </c>
      <c r="F32" s="255"/>
      <c r="G32" s="296"/>
    </row>
    <row r="33" spans="1:7" s="15" customFormat="1" ht="15" customHeight="1">
      <c r="A33" s="41"/>
      <c r="B33" s="42">
        <v>5</v>
      </c>
      <c r="C33" s="56" t="s">
        <v>198</v>
      </c>
      <c r="D33" s="216"/>
      <c r="E33" s="228"/>
      <c r="F33" s="261"/>
      <c r="G33" s="296"/>
    </row>
    <row r="34" spans="1:7" ht="15" customHeight="1">
      <c r="A34" s="41"/>
      <c r="B34" s="42">
        <v>6</v>
      </c>
      <c r="C34" s="65" t="s">
        <v>83</v>
      </c>
      <c r="D34" s="216"/>
      <c r="E34" s="228"/>
      <c r="F34" s="261"/>
      <c r="G34" s="296"/>
    </row>
    <row r="35" spans="1:7" ht="15" customHeight="1" thickBot="1">
      <c r="A35" s="37"/>
      <c r="B35" s="38">
        <v>7</v>
      </c>
      <c r="C35" s="56" t="s">
        <v>49</v>
      </c>
      <c r="D35" s="211"/>
      <c r="E35" s="108"/>
      <c r="F35" s="255"/>
      <c r="G35" s="297"/>
    </row>
    <row r="36" spans="1:7" s="15" customFormat="1" ht="15" customHeight="1" thickBot="1">
      <c r="A36" s="50">
        <v>10</v>
      </c>
      <c r="B36" s="51"/>
      <c r="C36" s="55" t="s">
        <v>84</v>
      </c>
      <c r="D36" s="212">
        <f>SUM(D37:D39)</f>
        <v>0</v>
      </c>
      <c r="E36" s="226">
        <f>SUM(E37:E39)</f>
        <v>0</v>
      </c>
      <c r="F36" s="258">
        <f>SUM(F37:F39)</f>
        <v>0</v>
      </c>
      <c r="G36" s="266"/>
    </row>
    <row r="37" spans="1:7" ht="15" customHeight="1">
      <c r="A37" s="37"/>
      <c r="B37" s="38">
        <v>1</v>
      </c>
      <c r="C37" s="56" t="s">
        <v>143</v>
      </c>
      <c r="D37" s="211"/>
      <c r="E37" s="108"/>
      <c r="F37" s="255"/>
      <c r="G37" s="263"/>
    </row>
    <row r="38" spans="1:7" ht="15" customHeight="1">
      <c r="A38" s="37"/>
      <c r="B38" s="38">
        <v>2</v>
      </c>
      <c r="C38" s="56" t="s">
        <v>156</v>
      </c>
      <c r="D38" s="211"/>
      <c r="E38" s="108"/>
      <c r="F38" s="255"/>
      <c r="G38" s="296"/>
    </row>
    <row r="39" spans="1:7" ht="15" customHeight="1" thickBot="1">
      <c r="A39" s="37"/>
      <c r="B39" s="38">
        <v>3</v>
      </c>
      <c r="C39" s="56" t="s">
        <v>86</v>
      </c>
      <c r="D39" s="211"/>
      <c r="E39" s="108"/>
      <c r="F39" s="255"/>
      <c r="G39" s="298"/>
    </row>
    <row r="40" spans="1:7" ht="15" customHeight="1" thickBot="1">
      <c r="A40" s="193"/>
      <c r="B40" s="194"/>
      <c r="C40" s="63" t="s">
        <v>88</v>
      </c>
      <c r="D40" s="217">
        <f>D28+D36</f>
        <v>11452</v>
      </c>
      <c r="E40" s="93">
        <f>E28+E36</f>
        <v>11728</v>
      </c>
      <c r="F40" s="260">
        <f>F28+F36</f>
        <v>0</v>
      </c>
      <c r="G40" s="272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46">
        <v>2</v>
      </c>
      <c r="E42" s="647"/>
      <c r="F42" s="647"/>
      <c r="G42" s="648"/>
    </row>
  </sheetData>
  <sheetProtection/>
  <mergeCells count="8">
    <mergeCell ref="G5:G6"/>
    <mergeCell ref="C2:F2"/>
    <mergeCell ref="C3:F3"/>
    <mergeCell ref="D42:G42"/>
    <mergeCell ref="F5:F6"/>
    <mergeCell ref="C5:C6"/>
    <mergeCell ref="D6:E6"/>
    <mergeCell ref="E4:G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8.875" style="9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366</v>
      </c>
    </row>
    <row r="2" spans="1:7" s="12" customFormat="1" ht="15.75">
      <c r="A2" s="73" t="s">
        <v>52</v>
      </c>
      <c r="B2" s="74"/>
      <c r="C2" s="669" t="s">
        <v>190</v>
      </c>
      <c r="D2" s="670"/>
      <c r="E2" s="670"/>
      <c r="F2" s="671"/>
      <c r="G2" s="75">
        <v>2</v>
      </c>
    </row>
    <row r="3" spans="1:7" s="12" customFormat="1" ht="16.5" thickBot="1">
      <c r="A3" s="76" t="s">
        <v>54</v>
      </c>
      <c r="B3" s="77"/>
      <c r="C3" s="672" t="s">
        <v>180</v>
      </c>
      <c r="D3" s="673"/>
      <c r="E3" s="673"/>
      <c r="F3" s="674"/>
      <c r="G3" s="220" t="s">
        <v>187</v>
      </c>
    </row>
    <row r="4" spans="1:6" s="13" customFormat="1" ht="21" customHeight="1" thickBot="1">
      <c r="A4" s="33"/>
      <c r="B4" s="33"/>
      <c r="C4" s="33"/>
      <c r="D4" s="47"/>
      <c r="E4" s="47"/>
      <c r="F4" s="47" t="s">
        <v>57</v>
      </c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0</v>
      </c>
      <c r="E9" s="224">
        <f>SUM(E10:E15)</f>
        <v>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/>
      <c r="E11" s="108"/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/>
      <c r="E13" s="108"/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65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324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>
        <v>324</v>
      </c>
      <c r="F21" s="259"/>
      <c r="G21" s="280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80"/>
    </row>
    <row r="23" spans="1:7" s="15" customFormat="1" ht="15" customHeight="1" thickBot="1">
      <c r="A23" s="202">
        <v>8</v>
      </c>
      <c r="B23" s="203">
        <v>1</v>
      </c>
      <c r="C23" s="204" t="s">
        <v>304</v>
      </c>
      <c r="D23" s="218">
        <v>555</v>
      </c>
      <c r="E23" s="225">
        <v>713</v>
      </c>
      <c r="F23" s="257"/>
      <c r="G23" s="280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555</v>
      </c>
      <c r="E24" s="93">
        <f>E9+E16+E17+E20+E23</f>
        <v>1037</v>
      </c>
      <c r="F24" s="260">
        <f>F9+F16+F17+F20+F23</f>
        <v>0</v>
      </c>
      <c r="G24" s="268"/>
    </row>
    <row r="25" spans="1:7" s="2" customFormat="1" ht="14.2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6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455</v>
      </c>
      <c r="E27" s="226">
        <f>SUM(E28:E34)</f>
        <v>937</v>
      </c>
      <c r="F27" s="258">
        <f>SUM(F28:F34)</f>
        <v>0</v>
      </c>
      <c r="G27" s="299"/>
    </row>
    <row r="28" spans="1:7" ht="15" customHeight="1">
      <c r="A28" s="37"/>
      <c r="B28" s="38">
        <v>1</v>
      </c>
      <c r="C28" s="57" t="s">
        <v>102</v>
      </c>
      <c r="D28" s="211"/>
      <c r="E28" s="108"/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/>
      <c r="E29" s="108"/>
      <c r="F29" s="255"/>
      <c r="G29" s="281"/>
    </row>
    <row r="30" spans="1:7" ht="15" customHeight="1">
      <c r="A30" s="70"/>
      <c r="B30" s="71">
        <v>3</v>
      </c>
      <c r="C30" s="72" t="s">
        <v>210</v>
      </c>
      <c r="D30" s="215">
        <v>445</v>
      </c>
      <c r="E30" s="109">
        <v>927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10</v>
      </c>
      <c r="E31" s="108">
        <v>10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211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99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379">
        <v>11</v>
      </c>
      <c r="B39" s="40"/>
      <c r="C39" s="391" t="s">
        <v>50</v>
      </c>
      <c r="D39" s="214">
        <v>100</v>
      </c>
      <c r="E39" s="369">
        <v>100</v>
      </c>
      <c r="F39" s="370"/>
      <c r="G39" s="282"/>
    </row>
    <row r="40" spans="1:7" ht="15" customHeight="1" thickBot="1">
      <c r="A40" s="193"/>
      <c r="B40" s="194"/>
      <c r="C40" s="63" t="s">
        <v>88</v>
      </c>
      <c r="D40" s="217">
        <f>D27+D35+D39</f>
        <v>555</v>
      </c>
      <c r="E40" s="217">
        <f>E27+E35+E39</f>
        <v>1037</v>
      </c>
      <c r="F40" s="217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46"/>
      <c r="E42" s="647"/>
      <c r="F42" s="647"/>
      <c r="G42" s="648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367</v>
      </c>
    </row>
    <row r="2" spans="1:7" s="12" customFormat="1" ht="15.75">
      <c r="A2" s="73" t="s">
        <v>52</v>
      </c>
      <c r="B2" s="74"/>
      <c r="C2" s="669" t="s">
        <v>230</v>
      </c>
      <c r="D2" s="670"/>
      <c r="E2" s="670"/>
      <c r="F2" s="671"/>
      <c r="G2" s="75">
        <v>3</v>
      </c>
    </row>
    <row r="3" spans="1:7" s="12" customFormat="1" ht="16.5" thickBot="1">
      <c r="A3" s="76" t="s">
        <v>54</v>
      </c>
      <c r="B3" s="77"/>
      <c r="C3" s="672" t="s">
        <v>180</v>
      </c>
      <c r="D3" s="673"/>
      <c r="E3" s="673"/>
      <c r="F3" s="674"/>
      <c r="G3" s="220" t="s">
        <v>187</v>
      </c>
    </row>
    <row r="4" spans="1:6" s="13" customFormat="1" ht="21" customHeight="1" thickBot="1">
      <c r="A4" s="33"/>
      <c r="B4" s="33"/>
      <c r="C4" s="33"/>
      <c r="D4" s="47"/>
      <c r="E4" s="47"/>
      <c r="F4" s="47" t="s">
        <v>57</v>
      </c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0</v>
      </c>
      <c r="E9" s="224">
        <f>SUM(E10:E15)</f>
        <v>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/>
      <c r="E11" s="108"/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/>
      <c r="E13" s="108"/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73"/>
    </row>
    <row r="18" spans="1:7" ht="15" customHeight="1">
      <c r="A18" s="37"/>
      <c r="B18" s="38">
        <v>1</v>
      </c>
      <c r="C18" s="56" t="s">
        <v>205</v>
      </c>
      <c r="D18" s="211"/>
      <c r="E18" s="108"/>
      <c r="F18" s="255"/>
      <c r="G18" s="263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65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30757</v>
      </c>
      <c r="E23" s="225">
        <v>32140</v>
      </c>
      <c r="F23" s="257"/>
      <c r="G23" s="280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30757</v>
      </c>
      <c r="E24" s="93">
        <f>E9+E16+E17+E20+E23</f>
        <v>32140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6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30757</v>
      </c>
      <c r="E27" s="226">
        <f>SUM(E28:E34)</f>
        <v>32140</v>
      </c>
      <c r="F27" s="258">
        <f>SUM(F28:F34)</f>
        <v>0</v>
      </c>
      <c r="G27" s="268"/>
    </row>
    <row r="28" spans="1:7" ht="15" customHeight="1">
      <c r="A28" s="37"/>
      <c r="B28" s="38">
        <v>1</v>
      </c>
      <c r="C28" s="57" t="s">
        <v>102</v>
      </c>
      <c r="D28" s="211">
        <v>22939</v>
      </c>
      <c r="E28" s="108">
        <v>24152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6478</v>
      </c>
      <c r="E29" s="108">
        <v>6648</v>
      </c>
      <c r="F29" s="255"/>
      <c r="G29" s="281"/>
    </row>
    <row r="30" spans="1:7" ht="15" customHeight="1">
      <c r="A30" s="70"/>
      <c r="B30" s="71">
        <v>3</v>
      </c>
      <c r="C30" s="72" t="s">
        <v>210</v>
      </c>
      <c r="D30" s="215">
        <v>1200</v>
      </c>
      <c r="E30" s="109">
        <v>1200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140</v>
      </c>
      <c r="E31" s="108">
        <v>140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211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99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379">
        <v>11</v>
      </c>
      <c r="B39" s="40"/>
      <c r="C39" s="391" t="s">
        <v>305</v>
      </c>
      <c r="D39" s="214"/>
      <c r="E39" s="369"/>
      <c r="F39" s="370"/>
      <c r="G39" s="282"/>
    </row>
    <row r="40" spans="1:7" ht="15" customHeight="1" thickBot="1">
      <c r="A40" s="193"/>
      <c r="B40" s="194"/>
      <c r="C40" s="63" t="s">
        <v>88</v>
      </c>
      <c r="D40" s="217">
        <f>D27+D35</f>
        <v>30757</v>
      </c>
      <c r="E40" s="93">
        <f>E27+E35</f>
        <v>32140</v>
      </c>
      <c r="F40" s="260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231</v>
      </c>
      <c r="B42" s="171"/>
      <c r="C42" s="172"/>
      <c r="D42" s="646">
        <v>11</v>
      </c>
      <c r="E42" s="647"/>
      <c r="F42" s="647"/>
      <c r="G42" s="648"/>
    </row>
    <row r="43" spans="1:7" ht="13.5" thickBot="1">
      <c r="A43" s="170" t="s">
        <v>232</v>
      </c>
      <c r="B43" s="171"/>
      <c r="C43" s="172"/>
      <c r="D43" s="646">
        <v>10</v>
      </c>
      <c r="E43" s="647"/>
      <c r="F43" s="647"/>
      <c r="G43" s="648"/>
    </row>
  </sheetData>
  <sheetProtection/>
  <mergeCells count="8">
    <mergeCell ref="D43:G43"/>
    <mergeCell ref="G5:G6"/>
    <mergeCell ref="C2:F2"/>
    <mergeCell ref="C3:F3"/>
    <mergeCell ref="D42:G42"/>
    <mergeCell ref="D6:E6"/>
    <mergeCell ref="F5:F6"/>
    <mergeCell ref="C5:C6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686" t="s">
        <v>368</v>
      </c>
      <c r="B1" s="686"/>
      <c r="C1" s="686"/>
      <c r="D1" s="686"/>
      <c r="E1" s="686"/>
    </row>
    <row r="2" spans="1:5" ht="15.75">
      <c r="A2" s="686" t="s">
        <v>369</v>
      </c>
      <c r="B2" s="686"/>
      <c r="C2" s="686"/>
      <c r="D2" s="686"/>
      <c r="E2" s="686"/>
    </row>
    <row r="3" spans="1:5" ht="15.75">
      <c r="A3" s="686" t="s">
        <v>370</v>
      </c>
      <c r="B3" s="686"/>
      <c r="C3" s="686"/>
      <c r="D3" s="686"/>
      <c r="E3" s="686"/>
    </row>
    <row r="4" spans="1:5" ht="15.75">
      <c r="A4" s="686" t="s">
        <v>371</v>
      </c>
      <c r="B4" s="686"/>
      <c r="C4" s="686"/>
      <c r="D4" s="686"/>
      <c r="E4" s="686"/>
    </row>
    <row r="5" spans="1:5" ht="15.75">
      <c r="A5" s="686" t="s">
        <v>372</v>
      </c>
      <c r="B5" s="686"/>
      <c r="C5" s="686"/>
      <c r="D5" s="686"/>
      <c r="E5" s="686"/>
    </row>
    <row r="6" spans="1:5" ht="12.75">
      <c r="A6" s="687"/>
      <c r="B6" s="687"/>
      <c r="C6" s="687"/>
      <c r="D6" s="687"/>
      <c r="E6" s="687"/>
    </row>
    <row r="7" spans="1:5" ht="12.75">
      <c r="A7" s="428"/>
      <c r="B7" s="428"/>
      <c r="C7" s="428"/>
      <c r="D7" s="428"/>
      <c r="E7" s="428"/>
    </row>
    <row r="9" spans="1:4" s="429" customFormat="1" ht="15.75">
      <c r="A9" s="675" t="s">
        <v>373</v>
      </c>
      <c r="B9" s="675"/>
      <c r="C9" s="675"/>
      <c r="D9" s="675"/>
    </row>
    <row r="10" ht="13.5" thickBot="1"/>
    <row r="11" spans="1:4" ht="12.75">
      <c r="A11" s="680" t="s">
        <v>374</v>
      </c>
      <c r="B11" s="682" t="s">
        <v>375</v>
      </c>
      <c r="C11" s="682" t="s">
        <v>376</v>
      </c>
      <c r="D11" s="684"/>
    </row>
    <row r="12" spans="1:4" s="430" customFormat="1" ht="16.5" thickBot="1">
      <c r="A12" s="681"/>
      <c r="B12" s="683"/>
      <c r="C12" s="683"/>
      <c r="D12" s="685"/>
    </row>
    <row r="13" spans="1:4" ht="12.75">
      <c r="A13" s="431" t="s">
        <v>377</v>
      </c>
      <c r="B13" s="432" t="s">
        <v>378</v>
      </c>
      <c r="C13" s="432"/>
      <c r="D13" s="433"/>
    </row>
    <row r="14" spans="1:4" ht="12.75">
      <c r="A14" s="434" t="s">
        <v>379</v>
      </c>
      <c r="B14" s="435" t="s">
        <v>380</v>
      </c>
      <c r="C14" s="435"/>
      <c r="D14" s="436"/>
    </row>
    <row r="15" spans="1:4" ht="12.75">
      <c r="A15" s="434" t="s">
        <v>381</v>
      </c>
      <c r="B15" s="435" t="s">
        <v>382</v>
      </c>
      <c r="C15" s="435">
        <v>648</v>
      </c>
      <c r="D15" s="436"/>
    </row>
    <row r="16" spans="1:4" ht="12.75">
      <c r="A16" s="434" t="s">
        <v>383</v>
      </c>
      <c r="B16" s="435" t="s">
        <v>384</v>
      </c>
      <c r="C16" s="435">
        <v>20</v>
      </c>
      <c r="D16" s="436"/>
    </row>
    <row r="17" spans="1:4" ht="12.75">
      <c r="A17" s="434" t="s">
        <v>385</v>
      </c>
      <c r="B17" s="435" t="s">
        <v>386</v>
      </c>
      <c r="C17" s="435">
        <v>400</v>
      </c>
      <c r="D17" s="436"/>
    </row>
    <row r="18" spans="1:4" ht="12.75">
      <c r="A18" s="677" t="s">
        <v>387</v>
      </c>
      <c r="B18" s="676" t="s">
        <v>388</v>
      </c>
      <c r="C18" s="678"/>
      <c r="D18" s="679"/>
    </row>
    <row r="19" spans="1:4" ht="12.75">
      <c r="A19" s="677"/>
      <c r="B19" s="676"/>
      <c r="C19" s="678"/>
      <c r="D19" s="679"/>
    </row>
    <row r="20" spans="1:4" ht="12.75">
      <c r="A20" s="677"/>
      <c r="B20" s="676"/>
      <c r="C20" s="678"/>
      <c r="D20" s="679"/>
    </row>
    <row r="21" spans="1:4" ht="12.75">
      <c r="A21" s="437" t="s">
        <v>389</v>
      </c>
      <c r="B21" s="435" t="s">
        <v>390</v>
      </c>
      <c r="C21" s="435">
        <v>10</v>
      </c>
      <c r="D21" s="436"/>
    </row>
    <row r="22" spans="1:4" ht="12.75">
      <c r="A22" s="437" t="s">
        <v>391</v>
      </c>
      <c r="B22" s="435" t="s">
        <v>392</v>
      </c>
      <c r="C22" s="435">
        <v>10</v>
      </c>
      <c r="D22" s="436"/>
    </row>
    <row r="23" spans="1:4" ht="13.5" thickBot="1">
      <c r="A23" s="438" t="s">
        <v>393</v>
      </c>
      <c r="B23" s="439" t="s">
        <v>394</v>
      </c>
      <c r="C23" s="439">
        <v>10</v>
      </c>
      <c r="D23" s="440"/>
    </row>
    <row r="24" spans="1:4" ht="23.25" customHeight="1" thickBot="1">
      <c r="A24" s="441"/>
      <c r="B24" s="442" t="s">
        <v>395</v>
      </c>
      <c r="C24" s="442">
        <f>SUM(C13:C23)</f>
        <v>1098</v>
      </c>
      <c r="D24" s="443"/>
    </row>
    <row r="25" ht="12.75">
      <c r="A25" s="428"/>
    </row>
    <row r="26" ht="12.75">
      <c r="A26" s="428"/>
    </row>
    <row r="28" spans="1:4" ht="15.75">
      <c r="A28" s="675" t="s">
        <v>396</v>
      </c>
      <c r="B28" s="675"/>
      <c r="C28" s="675"/>
      <c r="D28" s="675"/>
    </row>
    <row r="29" ht="13.5" thickBot="1"/>
    <row r="30" spans="1:4" ht="12.75">
      <c r="A30" s="680" t="s">
        <v>374</v>
      </c>
      <c r="B30" s="682" t="s">
        <v>397</v>
      </c>
      <c r="C30" s="682" t="s">
        <v>376</v>
      </c>
      <c r="D30" s="684"/>
    </row>
    <row r="31" spans="1:4" ht="13.5" thickBot="1">
      <c r="A31" s="681"/>
      <c r="B31" s="683"/>
      <c r="C31" s="683"/>
      <c r="D31" s="685"/>
    </row>
    <row r="32" spans="1:4" ht="12.75">
      <c r="A32" s="431" t="s">
        <v>398</v>
      </c>
      <c r="B32" s="432" t="s">
        <v>399</v>
      </c>
      <c r="C32" s="432">
        <v>0</v>
      </c>
      <c r="D32" s="433"/>
    </row>
    <row r="33" spans="1:4" ht="12.75">
      <c r="A33" s="434" t="s">
        <v>400</v>
      </c>
      <c r="B33" s="435" t="s">
        <v>401</v>
      </c>
      <c r="C33" s="435">
        <v>0</v>
      </c>
      <c r="D33" s="436"/>
    </row>
    <row r="34" spans="1:4" ht="13.5" thickBot="1">
      <c r="A34" s="434" t="s">
        <v>402</v>
      </c>
      <c r="B34" s="435" t="s">
        <v>403</v>
      </c>
      <c r="C34" s="435">
        <v>0</v>
      </c>
      <c r="D34" s="436"/>
    </row>
    <row r="35" spans="1:4" ht="24.75" customHeight="1" thickBot="1">
      <c r="A35" s="441"/>
      <c r="B35" s="442" t="s">
        <v>395</v>
      </c>
      <c r="C35" s="442">
        <f>SUM(C32:C34)</f>
        <v>0</v>
      </c>
      <c r="D35" s="443"/>
    </row>
  </sheetData>
  <sheetProtection/>
  <mergeCells count="20">
    <mergeCell ref="A1:E1"/>
    <mergeCell ref="A2:E2"/>
    <mergeCell ref="A3:E3"/>
    <mergeCell ref="A4:E4"/>
    <mergeCell ref="A28:D28"/>
    <mergeCell ref="A30:A31"/>
    <mergeCell ref="B30:B31"/>
    <mergeCell ref="C30:C31"/>
    <mergeCell ref="D30:D31"/>
    <mergeCell ref="A5:E5"/>
    <mergeCell ref="A6:E6"/>
    <mergeCell ref="A9:D9"/>
    <mergeCell ref="B18:B20"/>
    <mergeCell ref="A18:A20"/>
    <mergeCell ref="C18:C20"/>
    <mergeCell ref="D18:D20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4/3/a. számú melléklet</oddHeader>
    <oddFooter>&amp;C
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H5" sqref="H5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98</v>
      </c>
      <c r="B1" s="16"/>
      <c r="C1" s="16"/>
      <c r="D1" s="16"/>
      <c r="E1" s="16"/>
      <c r="F1" s="16"/>
      <c r="G1" s="16"/>
      <c r="H1" s="16"/>
    </row>
    <row r="2" ht="14.25" thickBot="1">
      <c r="H2" s="46" t="s">
        <v>99</v>
      </c>
    </row>
    <row r="3" spans="1:8" ht="24" customHeight="1" thickBot="1">
      <c r="A3" s="79" t="s">
        <v>60</v>
      </c>
      <c r="B3" s="80"/>
      <c r="C3" s="80"/>
      <c r="D3" s="80"/>
      <c r="E3" s="79" t="s">
        <v>79</v>
      </c>
      <c r="F3" s="80"/>
      <c r="G3" s="80"/>
      <c r="H3" s="81"/>
    </row>
    <row r="4" spans="1:8" s="7" customFormat="1" ht="35.25" customHeight="1" thickBot="1">
      <c r="A4" s="18" t="s">
        <v>100</v>
      </c>
      <c r="B4" s="6" t="s">
        <v>306</v>
      </c>
      <c r="C4" s="6" t="s">
        <v>307</v>
      </c>
      <c r="D4" s="196" t="s">
        <v>233</v>
      </c>
      <c r="E4" s="18" t="s">
        <v>100</v>
      </c>
      <c r="F4" s="6" t="s">
        <v>306</v>
      </c>
      <c r="G4" s="196" t="s">
        <v>307</v>
      </c>
      <c r="H4" s="196" t="s">
        <v>233</v>
      </c>
    </row>
    <row r="5" spans="1:8" ht="18" customHeight="1">
      <c r="A5" s="173" t="s">
        <v>101</v>
      </c>
      <c r="B5" s="82">
        <v>23005</v>
      </c>
      <c r="C5" s="283"/>
      <c r="D5" s="284"/>
      <c r="E5" s="97" t="s">
        <v>102</v>
      </c>
      <c r="F5" s="82">
        <v>22958</v>
      </c>
      <c r="G5" s="283"/>
      <c r="H5" s="288"/>
    </row>
    <row r="6" spans="1:8" ht="23.25" customHeight="1">
      <c r="A6" s="175" t="s">
        <v>167</v>
      </c>
      <c r="B6" s="84">
        <v>8800</v>
      </c>
      <c r="C6" s="285"/>
      <c r="D6" s="284"/>
      <c r="E6" s="83" t="s">
        <v>103</v>
      </c>
      <c r="F6" s="84">
        <v>6272</v>
      </c>
      <c r="G6" s="285"/>
      <c r="H6" s="288"/>
    </row>
    <row r="7" spans="1:8" ht="18" customHeight="1">
      <c r="A7" s="175" t="s">
        <v>148</v>
      </c>
      <c r="B7" s="84">
        <v>79902</v>
      </c>
      <c r="C7" s="285"/>
      <c r="D7" s="284"/>
      <c r="E7" s="83" t="s">
        <v>104</v>
      </c>
      <c r="F7" s="84">
        <v>37768</v>
      </c>
      <c r="G7" s="285"/>
      <c r="H7" s="288"/>
    </row>
    <row r="8" spans="1:8" ht="18" customHeight="1">
      <c r="A8" s="175" t="s">
        <v>199</v>
      </c>
      <c r="B8" s="84">
        <v>13111</v>
      </c>
      <c r="C8" s="285"/>
      <c r="D8" s="284"/>
      <c r="E8" s="86" t="s">
        <v>150</v>
      </c>
      <c r="F8" s="84">
        <v>1018</v>
      </c>
      <c r="G8" s="285"/>
      <c r="H8" s="288"/>
    </row>
    <row r="9" spans="1:8" ht="18" customHeight="1">
      <c r="A9" s="175" t="s">
        <v>77</v>
      </c>
      <c r="B9" s="84"/>
      <c r="C9" s="285"/>
      <c r="D9" s="284"/>
      <c r="E9" s="83" t="s">
        <v>203</v>
      </c>
      <c r="F9" s="84">
        <v>22841</v>
      </c>
      <c r="G9" s="285"/>
      <c r="H9" s="288"/>
    </row>
    <row r="10" spans="1:8" ht="18" customHeight="1">
      <c r="A10" s="175" t="s">
        <v>131</v>
      </c>
      <c r="B10" s="84">
        <v>3350</v>
      </c>
      <c r="C10" s="285"/>
      <c r="D10" s="284"/>
      <c r="E10" s="83" t="s">
        <v>105</v>
      </c>
      <c r="F10" s="84">
        <v>5083</v>
      </c>
      <c r="G10" s="285"/>
      <c r="H10" s="288"/>
    </row>
    <row r="11" spans="1:8" ht="26.25" customHeight="1">
      <c r="A11" s="175" t="s">
        <v>181</v>
      </c>
      <c r="B11" s="84">
        <v>6920</v>
      </c>
      <c r="C11" s="285"/>
      <c r="D11" s="284"/>
      <c r="E11" s="83" t="s">
        <v>49</v>
      </c>
      <c r="F11" s="84"/>
      <c r="G11" s="285"/>
      <c r="H11" s="288"/>
    </row>
    <row r="12" spans="1:8" ht="18" customHeight="1">
      <c r="A12" s="87"/>
      <c r="B12" s="84"/>
      <c r="C12" s="287"/>
      <c r="D12" s="286"/>
      <c r="E12" s="83" t="s">
        <v>106</v>
      </c>
      <c r="F12" s="84">
        <v>1200</v>
      </c>
      <c r="G12" s="285"/>
      <c r="H12" s="288"/>
    </row>
    <row r="13" spans="1:8" ht="24" customHeight="1">
      <c r="A13" s="87"/>
      <c r="B13" s="84"/>
      <c r="C13" s="287"/>
      <c r="D13" s="286"/>
      <c r="E13" s="83" t="s">
        <v>134</v>
      </c>
      <c r="F13" s="84">
        <v>32140</v>
      </c>
      <c r="G13" s="285"/>
      <c r="H13" s="288"/>
    </row>
    <row r="14" spans="1:8" ht="18" customHeight="1">
      <c r="A14" s="87"/>
      <c r="B14" s="84"/>
      <c r="C14" s="84"/>
      <c r="D14" s="88"/>
      <c r="E14" s="87" t="s">
        <v>308</v>
      </c>
      <c r="F14" s="84" t="s">
        <v>404</v>
      </c>
      <c r="G14" s="287"/>
      <c r="H14" s="288"/>
    </row>
    <row r="15" spans="1:8" ht="18" customHeight="1">
      <c r="A15" s="87"/>
      <c r="B15" s="84"/>
      <c r="C15" s="84"/>
      <c r="D15" s="88"/>
      <c r="E15" s="91"/>
      <c r="F15" s="84"/>
      <c r="G15" s="84"/>
      <c r="H15" s="85"/>
    </row>
    <row r="16" spans="1:8" ht="18" customHeight="1">
      <c r="A16" s="87"/>
      <c r="B16" s="84"/>
      <c r="C16" s="84"/>
      <c r="D16" s="88"/>
      <c r="E16" s="87"/>
      <c r="F16" s="84"/>
      <c r="G16" s="84"/>
      <c r="H16" s="85"/>
    </row>
    <row r="17" spans="1:8" ht="18" customHeight="1">
      <c r="A17" s="87"/>
      <c r="B17" s="84"/>
      <c r="C17" s="84"/>
      <c r="D17" s="88"/>
      <c r="E17" s="87"/>
      <c r="F17" s="84"/>
      <c r="G17" s="84"/>
      <c r="H17" s="85"/>
    </row>
    <row r="18" spans="1:8" ht="18" customHeight="1">
      <c r="A18" s="87"/>
      <c r="B18" s="84"/>
      <c r="C18" s="84"/>
      <c r="D18" s="88"/>
      <c r="E18" s="87"/>
      <c r="F18" s="84"/>
      <c r="G18" s="84"/>
      <c r="H18" s="85"/>
    </row>
    <row r="19" spans="1:8" ht="18" customHeight="1">
      <c r="A19" s="87"/>
      <c r="B19" s="84"/>
      <c r="C19" s="84"/>
      <c r="D19" s="88"/>
      <c r="E19" s="87"/>
      <c r="F19" s="84"/>
      <c r="G19" s="84"/>
      <c r="H19" s="85"/>
    </row>
    <row r="20" spans="1:8" ht="18" customHeight="1" thickBot="1">
      <c r="A20" s="176"/>
      <c r="B20" s="89"/>
      <c r="C20" s="89"/>
      <c r="D20" s="177"/>
      <c r="E20" s="98"/>
      <c r="F20" s="89"/>
      <c r="G20" s="89"/>
      <c r="H20" s="90"/>
    </row>
    <row r="21" spans="1:8" ht="18" customHeight="1" thickBot="1">
      <c r="A21" s="92" t="s">
        <v>107</v>
      </c>
      <c r="B21" s="93">
        <f>SUM(B5:B20)</f>
        <v>135088</v>
      </c>
      <c r="C21" s="93">
        <f>SUM(C5:C20)</f>
        <v>0</v>
      </c>
      <c r="D21" s="400">
        <f>C21/B21</f>
        <v>0</v>
      </c>
      <c r="E21" s="92" t="s">
        <v>107</v>
      </c>
      <c r="F21" s="93">
        <f>SUM(F5:F20)</f>
        <v>129280</v>
      </c>
      <c r="G21" s="93">
        <f>SUM(G5:G20)</f>
        <v>0</v>
      </c>
      <c r="H21" s="401">
        <f>G21/F21</f>
        <v>0</v>
      </c>
    </row>
    <row r="22" spans="1:8" ht="18" customHeight="1" thickBot="1">
      <c r="A22" s="94" t="s">
        <v>108</v>
      </c>
      <c r="B22" s="95" t="str">
        <f>IF(((F21-B21)&gt;0),F21-B21,"----")</f>
        <v>----</v>
      </c>
      <c r="C22" s="95" t="str">
        <f>IF(((G21-C21)&gt;0),G21-C21,"----")</f>
        <v>----</v>
      </c>
      <c r="D22" s="95" t="str">
        <f>IF(((H21-D21)&gt;0),H21-D21,"----")</f>
        <v>----</v>
      </c>
      <c r="E22" s="94" t="s">
        <v>109</v>
      </c>
      <c r="F22" s="95">
        <f>IF(((B21-F21)&gt;0),B21-F21,"----")</f>
        <v>5808</v>
      </c>
      <c r="G22" s="95" t="str">
        <f>IF(((C21-G21)&gt;0),C21-G21,"----")</f>
        <v>----</v>
      </c>
      <c r="H22" s="96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H5" sqref="H5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110</v>
      </c>
      <c r="B1" s="16"/>
      <c r="C1" s="16"/>
      <c r="D1" s="16"/>
      <c r="E1" s="16"/>
      <c r="F1" s="16"/>
      <c r="G1" s="16"/>
      <c r="H1" s="16"/>
    </row>
    <row r="2" ht="14.25" thickBot="1">
      <c r="H2" s="46" t="s">
        <v>99</v>
      </c>
    </row>
    <row r="3" spans="1:8" ht="24" customHeight="1" thickBot="1">
      <c r="A3" s="79" t="s">
        <v>60</v>
      </c>
      <c r="B3" s="80"/>
      <c r="C3" s="80"/>
      <c r="D3" s="80"/>
      <c r="E3" s="79" t="s">
        <v>79</v>
      </c>
      <c r="F3" s="80"/>
      <c r="G3" s="80"/>
      <c r="H3" s="81"/>
    </row>
    <row r="4" spans="1:8" s="7" customFormat="1" ht="35.25" customHeight="1" thickBot="1">
      <c r="A4" s="18" t="s">
        <v>100</v>
      </c>
      <c r="B4" s="6" t="s">
        <v>306</v>
      </c>
      <c r="C4" s="289" t="s">
        <v>307</v>
      </c>
      <c r="D4" s="196" t="s">
        <v>233</v>
      </c>
      <c r="E4" s="18" t="s">
        <v>100</v>
      </c>
      <c r="F4" s="6" t="s">
        <v>306</v>
      </c>
      <c r="G4" s="289" t="s">
        <v>307</v>
      </c>
      <c r="H4" s="196" t="s">
        <v>233</v>
      </c>
    </row>
    <row r="5" spans="1:8" ht="29.25" customHeight="1">
      <c r="A5" s="178" t="s">
        <v>129</v>
      </c>
      <c r="B5" s="82">
        <v>12000</v>
      </c>
      <c r="C5" s="174"/>
      <c r="D5" s="263"/>
      <c r="E5" s="173" t="s">
        <v>143</v>
      </c>
      <c r="F5" s="82">
        <v>1277</v>
      </c>
      <c r="G5" s="174"/>
      <c r="H5" s="263"/>
    </row>
    <row r="6" spans="1:8" ht="27.75" customHeight="1">
      <c r="A6" s="175" t="s">
        <v>126</v>
      </c>
      <c r="B6" s="84">
        <v>6500</v>
      </c>
      <c r="C6" s="88"/>
      <c r="D6" s="263"/>
      <c r="E6" s="175" t="s">
        <v>182</v>
      </c>
      <c r="F6" s="84">
        <v>1920</v>
      </c>
      <c r="G6" s="88"/>
      <c r="H6" s="263"/>
    </row>
    <row r="7" spans="1:8" ht="27.75" customHeight="1">
      <c r="A7" s="175" t="s">
        <v>130</v>
      </c>
      <c r="B7" s="84">
        <v>4</v>
      </c>
      <c r="C7" s="88"/>
      <c r="D7" s="263"/>
      <c r="E7" s="175" t="s">
        <v>310</v>
      </c>
      <c r="F7" s="84">
        <v>8352</v>
      </c>
      <c r="G7" s="88"/>
      <c r="H7" s="263"/>
    </row>
    <row r="8" spans="1:8" ht="21" customHeight="1">
      <c r="A8" s="175" t="s">
        <v>183</v>
      </c>
      <c r="B8" s="84"/>
      <c r="C8" s="88"/>
      <c r="D8" s="263"/>
      <c r="E8" s="175" t="s">
        <v>144</v>
      </c>
      <c r="F8" s="84"/>
      <c r="G8" s="88"/>
      <c r="H8" s="263"/>
    </row>
    <row r="9" spans="1:8" ht="21" customHeight="1">
      <c r="A9" s="175" t="s">
        <v>76</v>
      </c>
      <c r="B9" s="84"/>
      <c r="C9" s="88"/>
      <c r="D9" s="263"/>
      <c r="E9" s="175" t="s">
        <v>111</v>
      </c>
      <c r="F9" s="84">
        <v>31383</v>
      </c>
      <c r="G9" s="88"/>
      <c r="H9" s="263"/>
    </row>
    <row r="10" spans="1:8" ht="21" customHeight="1">
      <c r="A10" s="197" t="s">
        <v>238</v>
      </c>
      <c r="B10" s="84"/>
      <c r="C10" s="88"/>
      <c r="D10" s="263"/>
      <c r="E10" s="175" t="s">
        <v>171</v>
      </c>
      <c r="F10" s="84">
        <v>3000</v>
      </c>
      <c r="G10" s="88"/>
      <c r="H10" s="263"/>
    </row>
    <row r="11" spans="1:8" ht="27.75" customHeight="1">
      <c r="A11" s="175" t="s">
        <v>184</v>
      </c>
      <c r="B11" s="84"/>
      <c r="C11" s="88"/>
      <c r="D11" s="263"/>
      <c r="E11" s="175" t="s">
        <v>185</v>
      </c>
      <c r="F11" s="84"/>
      <c r="G11" s="88"/>
      <c r="H11" s="263"/>
    </row>
    <row r="12" spans="1:8" ht="27.75" customHeight="1">
      <c r="A12" s="175" t="s">
        <v>309</v>
      </c>
      <c r="B12" s="84">
        <v>220</v>
      </c>
      <c r="C12" s="88"/>
      <c r="D12" s="263"/>
      <c r="E12" s="87" t="s">
        <v>212</v>
      </c>
      <c r="F12" s="84">
        <v>3600</v>
      </c>
      <c r="G12" s="88"/>
      <c r="H12" s="263"/>
    </row>
    <row r="13" spans="1:8" ht="21" customHeight="1">
      <c r="A13" s="175" t="s">
        <v>213</v>
      </c>
      <c r="B13" s="84">
        <v>25000</v>
      </c>
      <c r="C13" s="88"/>
      <c r="D13" s="263"/>
      <c r="E13" s="87"/>
      <c r="F13" s="84"/>
      <c r="G13" s="88"/>
      <c r="H13" s="291"/>
    </row>
    <row r="14" spans="1:8" ht="21" customHeight="1">
      <c r="A14" s="175" t="s">
        <v>131</v>
      </c>
      <c r="B14" s="84"/>
      <c r="C14" s="88"/>
      <c r="D14" s="263"/>
      <c r="E14" s="87"/>
      <c r="F14" s="84"/>
      <c r="G14" s="88"/>
      <c r="H14" s="291"/>
    </row>
    <row r="15" spans="1:8" ht="21" customHeight="1">
      <c r="A15" s="175" t="s">
        <v>181</v>
      </c>
      <c r="B15" s="84"/>
      <c r="C15" s="88"/>
      <c r="D15" s="263"/>
      <c r="E15" s="87"/>
      <c r="F15" s="84"/>
      <c r="G15" s="88"/>
      <c r="H15" s="291"/>
    </row>
    <row r="16" spans="1:8" ht="21" customHeight="1" thickBot="1">
      <c r="A16" s="87"/>
      <c r="B16" s="84"/>
      <c r="C16" s="88"/>
      <c r="D16" s="263"/>
      <c r="E16" s="87"/>
      <c r="F16" s="84"/>
      <c r="G16" s="88"/>
      <c r="H16" s="292"/>
    </row>
    <row r="17" spans="1:8" ht="24" customHeight="1" thickBot="1">
      <c r="A17" s="92" t="s">
        <v>107</v>
      </c>
      <c r="B17" s="93">
        <f>SUM(B5:B16)</f>
        <v>43724</v>
      </c>
      <c r="C17" s="217">
        <f>SUM(C5:C16)</f>
        <v>0</v>
      </c>
      <c r="D17" s="402">
        <f>C17/B17</f>
        <v>0</v>
      </c>
      <c r="E17" s="92" t="s">
        <v>107</v>
      </c>
      <c r="F17" s="93">
        <f>SUM(F5:F16)</f>
        <v>49532</v>
      </c>
      <c r="G17" s="217">
        <f>SUM(G5:G16)</f>
        <v>0</v>
      </c>
      <c r="H17" s="402">
        <f>G17/F17</f>
        <v>0</v>
      </c>
    </row>
    <row r="18" spans="1:8" ht="23.25" customHeight="1" thickBot="1">
      <c r="A18" s="94" t="s">
        <v>108</v>
      </c>
      <c r="B18" s="95">
        <f>IF(((F17-B17)&gt;0),F17-B17,"----")</f>
        <v>5808</v>
      </c>
      <c r="C18" s="290" t="str">
        <f>IF(((G17-C17)&gt;0),G17-C17,"----")</f>
        <v>----</v>
      </c>
      <c r="D18" s="293"/>
      <c r="E18" s="94" t="s">
        <v>109</v>
      </c>
      <c r="F18" s="95" t="str">
        <f>IF(((B17-F17)&gt;0),B17-F17,"----")</f>
        <v>----</v>
      </c>
      <c r="G18" s="290" t="str">
        <f>IF(((C17-G17)&gt;0),C17-G17,"----")</f>
        <v>----</v>
      </c>
      <c r="H18" s="293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8" t="s">
        <v>99</v>
      </c>
    </row>
    <row r="2" spans="1:6" s="7" customFormat="1" ht="44.25" customHeight="1" thickBot="1">
      <c r="A2" s="18" t="s">
        <v>112</v>
      </c>
      <c r="B2" s="6" t="s">
        <v>113</v>
      </c>
      <c r="C2" s="6" t="s">
        <v>114</v>
      </c>
      <c r="D2" s="6" t="s">
        <v>243</v>
      </c>
      <c r="E2" s="6" t="s">
        <v>311</v>
      </c>
      <c r="F2" s="99" t="s">
        <v>319</v>
      </c>
    </row>
    <row r="3" spans="1:6" s="21" customFormat="1" ht="12" customHeight="1" thickBot="1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8">
        <v>6</v>
      </c>
    </row>
    <row r="4" spans="1:6" ht="18" customHeight="1">
      <c r="A4" s="100" t="s">
        <v>312</v>
      </c>
      <c r="B4" s="84">
        <v>73133</v>
      </c>
      <c r="C4" s="206">
        <v>2009</v>
      </c>
      <c r="D4" s="84">
        <v>720</v>
      </c>
      <c r="E4" s="84">
        <v>12200</v>
      </c>
      <c r="F4" s="394"/>
    </row>
    <row r="5" spans="1:6" ht="18" customHeight="1">
      <c r="A5" s="100"/>
      <c r="B5" s="84"/>
      <c r="C5" s="206"/>
      <c r="D5" s="84"/>
      <c r="E5" s="84"/>
      <c r="F5" s="394"/>
    </row>
    <row r="6" spans="1:6" ht="18" customHeight="1">
      <c r="A6" s="100" t="s">
        <v>320</v>
      </c>
      <c r="B6" s="84"/>
      <c r="C6" s="206">
        <v>2009</v>
      </c>
      <c r="D6" s="84"/>
      <c r="E6" s="84"/>
      <c r="F6" s="394"/>
    </row>
    <row r="7" spans="1:6" ht="18" customHeight="1">
      <c r="A7" s="100" t="s">
        <v>321</v>
      </c>
      <c r="B7" s="84"/>
      <c r="C7" s="206">
        <v>2009</v>
      </c>
      <c r="D7" s="84"/>
      <c r="E7" s="84">
        <v>120</v>
      </c>
      <c r="F7" s="394"/>
    </row>
    <row r="8" spans="1:6" ht="18" customHeight="1">
      <c r="A8" s="100" t="s">
        <v>332</v>
      </c>
      <c r="B8" s="84"/>
      <c r="C8" s="206">
        <v>2009</v>
      </c>
      <c r="D8" s="84"/>
      <c r="E8" s="84">
        <v>1200</v>
      </c>
      <c r="F8" s="394"/>
    </row>
    <row r="9" spans="1:6" ht="18" customHeight="1">
      <c r="A9" s="100" t="s">
        <v>333</v>
      </c>
      <c r="B9" s="84"/>
      <c r="C9" s="206">
        <v>2009</v>
      </c>
      <c r="D9" s="84"/>
      <c r="E9" s="84">
        <v>600</v>
      </c>
      <c r="F9" s="394"/>
    </row>
    <row r="10" spans="1:6" ht="18" customHeight="1">
      <c r="A10" s="100"/>
      <c r="B10" s="84"/>
      <c r="C10" s="206"/>
      <c r="D10" s="84"/>
      <c r="E10" s="84"/>
      <c r="F10" s="394"/>
    </row>
    <row r="11" spans="1:6" ht="18" customHeight="1">
      <c r="A11" s="100"/>
      <c r="B11" s="84"/>
      <c r="C11" s="206"/>
      <c r="D11" s="84"/>
      <c r="E11" s="84"/>
      <c r="F11" s="394"/>
    </row>
    <row r="12" spans="1:6" ht="18" customHeight="1">
      <c r="A12" s="100"/>
      <c r="B12" s="84"/>
      <c r="C12" s="206"/>
      <c r="D12" s="84"/>
      <c r="E12" s="84"/>
      <c r="F12" s="394"/>
    </row>
    <row r="13" spans="1:6" ht="18" customHeight="1">
      <c r="A13" s="100"/>
      <c r="B13" s="84"/>
      <c r="C13" s="206"/>
      <c r="D13" s="84"/>
      <c r="E13" s="84"/>
      <c r="F13" s="394"/>
    </row>
    <row r="14" spans="1:6" ht="18" customHeight="1">
      <c r="A14" s="100"/>
      <c r="B14" s="84"/>
      <c r="C14" s="206"/>
      <c r="D14" s="84"/>
      <c r="E14" s="84"/>
      <c r="F14" s="394"/>
    </row>
    <row r="15" spans="1:6" ht="18" customHeight="1">
      <c r="A15" s="100"/>
      <c r="B15" s="84"/>
      <c r="C15" s="206"/>
      <c r="D15" s="84"/>
      <c r="E15" s="84"/>
      <c r="F15" s="394"/>
    </row>
    <row r="16" spans="1:6" ht="18" customHeight="1">
      <c r="A16" s="100"/>
      <c r="B16" s="84"/>
      <c r="C16" s="206"/>
      <c r="D16" s="84"/>
      <c r="E16" s="84"/>
      <c r="F16" s="394"/>
    </row>
    <row r="17" spans="1:6" ht="18" customHeight="1">
      <c r="A17" s="100"/>
      <c r="B17" s="84"/>
      <c r="C17" s="206"/>
      <c r="D17" s="84"/>
      <c r="E17" s="84"/>
      <c r="F17" s="394"/>
    </row>
    <row r="18" spans="1:6" ht="18" customHeight="1">
      <c r="A18" s="100"/>
      <c r="B18" s="84"/>
      <c r="C18" s="206"/>
      <c r="D18" s="84"/>
      <c r="E18" s="84"/>
      <c r="F18" s="394"/>
    </row>
    <row r="19" spans="1:6" ht="18" customHeight="1">
      <c r="A19" s="100"/>
      <c r="B19" s="84"/>
      <c r="C19" s="206"/>
      <c r="D19" s="84"/>
      <c r="E19" s="84"/>
      <c r="F19" s="394"/>
    </row>
    <row r="20" spans="1:6" ht="18" customHeight="1">
      <c r="A20" s="100"/>
      <c r="B20" s="84"/>
      <c r="C20" s="206"/>
      <c r="D20" s="84"/>
      <c r="E20" s="84"/>
      <c r="F20" s="394"/>
    </row>
    <row r="21" spans="1:6" ht="18" customHeight="1">
      <c r="A21" s="100"/>
      <c r="B21" s="84"/>
      <c r="C21" s="206"/>
      <c r="D21" s="84"/>
      <c r="E21" s="84"/>
      <c r="F21" s="394"/>
    </row>
    <row r="22" spans="1:6" ht="18" customHeight="1" thickBot="1">
      <c r="A22" s="101"/>
      <c r="B22" s="89"/>
      <c r="C22" s="392"/>
      <c r="D22" s="89"/>
      <c r="E22" s="89"/>
      <c r="F22" s="395"/>
    </row>
    <row r="23" spans="1:6" s="4" customFormat="1" ht="18" customHeight="1" thickBot="1">
      <c r="A23" s="198" t="s">
        <v>107</v>
      </c>
      <c r="B23" s="179">
        <f>SUM(B4:B22)</f>
        <v>73133</v>
      </c>
      <c r="C23" s="393"/>
      <c r="D23" s="179">
        <f>SUM(D4:D22)</f>
        <v>720</v>
      </c>
      <c r="E23" s="179">
        <f>SUM(E4:E22)</f>
        <v>14120</v>
      </c>
      <c r="F23" s="102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előirányzatacélonként&amp;R&amp;"Times New Roman CE,Félkövér dőlt"&amp;12 6. számú melléklet&amp;"Times New Roman CE,Normál"&amp;10
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9" t="s">
        <v>99</v>
      </c>
    </row>
    <row r="2" spans="1:6" s="7" customFormat="1" ht="48.75" customHeight="1" thickBot="1">
      <c r="A2" s="18" t="s">
        <v>115</v>
      </c>
      <c r="B2" s="6" t="s">
        <v>113</v>
      </c>
      <c r="C2" s="6" t="s">
        <v>114</v>
      </c>
      <c r="D2" s="6" t="s">
        <v>243</v>
      </c>
      <c r="E2" s="6" t="s">
        <v>311</v>
      </c>
      <c r="F2" s="99" t="s">
        <v>322</v>
      </c>
    </row>
    <row r="3" spans="1:6" s="21" customFormat="1" ht="15" customHeight="1" thickBot="1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8">
        <v>6</v>
      </c>
    </row>
    <row r="4" spans="1:6" ht="18" customHeight="1">
      <c r="A4" s="100" t="s">
        <v>313</v>
      </c>
      <c r="B4" s="84">
        <v>2144</v>
      </c>
      <c r="C4" s="206">
        <v>2008</v>
      </c>
      <c r="D4" s="84">
        <v>144</v>
      </c>
      <c r="E4" s="84">
        <v>1187</v>
      </c>
      <c r="F4" s="394"/>
    </row>
    <row r="5" spans="1:6" ht="18" customHeight="1">
      <c r="A5" s="100" t="s">
        <v>314</v>
      </c>
      <c r="B5" s="84">
        <v>688</v>
      </c>
      <c r="C5" s="206">
        <v>2008</v>
      </c>
      <c r="D5" s="84">
        <v>188</v>
      </c>
      <c r="E5" s="84"/>
      <c r="F5" s="394"/>
    </row>
    <row r="6" spans="1:6" ht="18" customHeight="1">
      <c r="A6" s="100" t="s">
        <v>323</v>
      </c>
      <c r="B6" s="84"/>
      <c r="C6" s="206"/>
      <c r="D6" s="84"/>
      <c r="E6" s="84">
        <v>90</v>
      </c>
      <c r="F6" s="394"/>
    </row>
    <row r="7" spans="1:6" ht="18" customHeight="1">
      <c r="A7" s="100" t="s">
        <v>324</v>
      </c>
      <c r="B7" s="84"/>
      <c r="C7" s="206"/>
      <c r="D7" s="84"/>
      <c r="E7" s="84"/>
      <c r="F7" s="394"/>
    </row>
    <row r="8" spans="1:6" ht="18" customHeight="1">
      <c r="A8" s="100" t="s">
        <v>325</v>
      </c>
      <c r="B8" s="84"/>
      <c r="C8" s="206"/>
      <c r="D8" s="84"/>
      <c r="E8" s="84"/>
      <c r="F8" s="394"/>
    </row>
    <row r="9" spans="1:6" ht="18" customHeight="1">
      <c r="A9" s="100"/>
      <c r="B9" s="84"/>
      <c r="C9" s="206"/>
      <c r="D9" s="84"/>
      <c r="E9" s="84"/>
      <c r="F9" s="394"/>
    </row>
    <row r="10" spans="1:6" ht="18" customHeight="1">
      <c r="A10" s="100"/>
      <c r="B10" s="84"/>
      <c r="C10" s="206"/>
      <c r="D10" s="84"/>
      <c r="E10" s="84"/>
      <c r="F10" s="394"/>
    </row>
    <row r="11" spans="1:6" ht="18" customHeight="1">
      <c r="A11" s="100"/>
      <c r="B11" s="84"/>
      <c r="C11" s="206"/>
      <c r="D11" s="84"/>
      <c r="E11" s="84"/>
      <c r="F11" s="394"/>
    </row>
    <row r="12" spans="1:6" ht="18" customHeight="1">
      <c r="A12" s="100"/>
      <c r="B12" s="84"/>
      <c r="C12" s="206"/>
      <c r="D12" s="84"/>
      <c r="E12" s="84"/>
      <c r="F12" s="394"/>
    </row>
    <row r="13" spans="1:6" ht="18" customHeight="1">
      <c r="A13" s="100"/>
      <c r="B13" s="84"/>
      <c r="C13" s="206"/>
      <c r="D13" s="84"/>
      <c r="E13" s="84"/>
      <c r="F13" s="394"/>
    </row>
    <row r="14" spans="1:6" ht="18" customHeight="1">
      <c r="A14" s="294" t="s">
        <v>265</v>
      </c>
      <c r="B14" s="84"/>
      <c r="C14" s="206"/>
      <c r="D14" s="84"/>
      <c r="E14" s="84"/>
      <c r="F14" s="394"/>
    </row>
    <row r="15" spans="1:6" ht="18" customHeight="1">
      <c r="A15" s="100" t="s">
        <v>315</v>
      </c>
      <c r="B15" s="84">
        <v>9962</v>
      </c>
      <c r="C15" s="206">
        <v>2008</v>
      </c>
      <c r="D15" s="84">
        <v>96</v>
      </c>
      <c r="E15" s="84">
        <v>3100</v>
      </c>
      <c r="F15" s="394"/>
    </row>
    <row r="16" spans="1:6" ht="18" customHeight="1">
      <c r="A16" s="100" t="s">
        <v>316</v>
      </c>
      <c r="B16" s="84">
        <v>103734</v>
      </c>
      <c r="C16" s="206">
        <v>2008</v>
      </c>
      <c r="D16" s="84">
        <v>1500</v>
      </c>
      <c r="E16" s="84">
        <v>12800</v>
      </c>
      <c r="F16" s="394"/>
    </row>
    <row r="17" spans="1:6" ht="18" customHeight="1">
      <c r="A17" s="100" t="s">
        <v>317</v>
      </c>
      <c r="B17" s="84">
        <v>5452</v>
      </c>
      <c r="C17" s="206">
        <v>2009</v>
      </c>
      <c r="D17" s="84"/>
      <c r="E17" s="84">
        <v>910</v>
      </c>
      <c r="F17" s="394"/>
    </row>
    <row r="18" spans="1:6" ht="18" customHeight="1">
      <c r="A18" s="100" t="s">
        <v>318</v>
      </c>
      <c r="B18" s="84">
        <v>6973</v>
      </c>
      <c r="C18" s="206">
        <v>2009</v>
      </c>
      <c r="D18" s="84"/>
      <c r="E18" s="84">
        <v>560</v>
      </c>
      <c r="F18" s="394"/>
    </row>
    <row r="19" spans="1:6" ht="18" customHeight="1">
      <c r="A19" s="100" t="s">
        <v>229</v>
      </c>
      <c r="B19" s="84"/>
      <c r="C19" s="206">
        <v>2009</v>
      </c>
      <c r="D19" s="84"/>
      <c r="E19" s="84">
        <v>1813</v>
      </c>
      <c r="F19" s="394"/>
    </row>
    <row r="20" spans="1:6" ht="18" customHeight="1">
      <c r="A20" s="100"/>
      <c r="B20" s="84"/>
      <c r="C20" s="206"/>
      <c r="D20" s="84"/>
      <c r="E20" s="84"/>
      <c r="F20" s="394"/>
    </row>
    <row r="21" spans="1:6" ht="18" customHeight="1">
      <c r="A21" s="100"/>
      <c r="B21" s="84"/>
      <c r="C21" s="206"/>
      <c r="D21" s="84"/>
      <c r="E21" s="84"/>
      <c r="F21" s="394"/>
    </row>
    <row r="22" spans="1:6" ht="18" customHeight="1" thickBot="1">
      <c r="A22" s="101"/>
      <c r="B22" s="89"/>
      <c r="C22" s="89"/>
      <c r="D22" s="89"/>
      <c r="E22" s="89"/>
      <c r="F22" s="395"/>
    </row>
    <row r="23" spans="1:6" s="4" customFormat="1" ht="18" customHeight="1" thickBot="1">
      <c r="A23" s="198" t="s">
        <v>107</v>
      </c>
      <c r="B23" s="93">
        <f>SUM(B4:B22)</f>
        <v>128953</v>
      </c>
      <c r="C23" s="393"/>
      <c r="D23" s="93">
        <f>SUM(D4:D22)</f>
        <v>1928</v>
      </c>
      <c r="E23" s="93">
        <f>SUM(E4:E22)</f>
        <v>20460</v>
      </c>
      <c r="F23" s="102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előirányzatacélonként &amp;R&amp;"Times New Roman CE,Félkövér dőlt"&amp;12 7.számú melléklet&amp;"Times New Roman CE,Normál"&amp;10
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9.50390625" style="9" bestFit="1" customWidth="1"/>
    <col min="2" max="4" width="15.875" style="1" customWidth="1"/>
    <col min="5" max="5" width="15.625" style="1" customWidth="1"/>
    <col min="6" max="6" width="19.00390625" style="1" customWidth="1"/>
    <col min="7" max="16384" width="9.375" style="1" customWidth="1"/>
  </cols>
  <sheetData>
    <row r="1" spans="1:5" s="3" customFormat="1" ht="15.75" thickBot="1">
      <c r="A1" s="8"/>
      <c r="B1" s="69"/>
      <c r="C1" s="69"/>
      <c r="D1" s="688" t="s">
        <v>99</v>
      </c>
      <c r="E1" s="688"/>
    </row>
    <row r="2" spans="1:5" s="10" customFormat="1" ht="33" customHeight="1" thickBot="1">
      <c r="A2" s="19" t="s">
        <v>116</v>
      </c>
      <c r="B2" s="20" t="s">
        <v>164</v>
      </c>
      <c r="C2" s="20" t="s">
        <v>165</v>
      </c>
      <c r="D2" s="20" t="s">
        <v>159</v>
      </c>
      <c r="E2" s="20" t="s">
        <v>233</v>
      </c>
    </row>
    <row r="3" spans="1:5" ht="18" customHeight="1">
      <c r="A3" s="103" t="s">
        <v>214</v>
      </c>
      <c r="B3" s="112">
        <v>41225</v>
      </c>
      <c r="C3" s="112">
        <v>43065</v>
      </c>
      <c r="D3" s="112"/>
      <c r="E3" s="327"/>
    </row>
    <row r="4" spans="1:5" ht="18" customHeight="1">
      <c r="A4" s="104" t="s">
        <v>216</v>
      </c>
      <c r="B4" s="111">
        <v>8600</v>
      </c>
      <c r="C4" s="111">
        <v>7400</v>
      </c>
      <c r="D4" s="111"/>
      <c r="E4" s="327"/>
    </row>
    <row r="5" spans="1:5" ht="18" customHeight="1">
      <c r="A5" s="104" t="s">
        <v>215</v>
      </c>
      <c r="B5" s="111">
        <v>455</v>
      </c>
      <c r="C5" s="111">
        <v>937</v>
      </c>
      <c r="D5" s="111"/>
      <c r="E5" s="327"/>
    </row>
    <row r="6" spans="1:5" ht="18" customHeight="1">
      <c r="A6" s="104" t="s">
        <v>117</v>
      </c>
      <c r="B6" s="111">
        <v>12</v>
      </c>
      <c r="C6" s="111">
        <v>12</v>
      </c>
      <c r="D6" s="111"/>
      <c r="E6" s="327"/>
    </row>
    <row r="7" spans="1:5" ht="18" customHeight="1">
      <c r="A7" s="104" t="s">
        <v>118</v>
      </c>
      <c r="B7" s="111">
        <v>1560</v>
      </c>
      <c r="C7" s="111">
        <v>1560</v>
      </c>
      <c r="D7" s="111"/>
      <c r="E7" s="327"/>
    </row>
    <row r="8" spans="1:5" ht="18" customHeight="1">
      <c r="A8" s="104" t="s">
        <v>119</v>
      </c>
      <c r="B8" s="111">
        <v>4536</v>
      </c>
      <c r="C8" s="111">
        <v>4665</v>
      </c>
      <c r="D8" s="111"/>
      <c r="E8" s="327"/>
    </row>
    <row r="9" spans="1:5" ht="18" customHeight="1">
      <c r="A9" s="104" t="s">
        <v>166</v>
      </c>
      <c r="B9" s="111">
        <v>543</v>
      </c>
      <c r="C9" s="111">
        <v>4895</v>
      </c>
      <c r="D9" s="111"/>
      <c r="E9" s="327"/>
    </row>
    <row r="10" spans="1:5" ht="18" customHeight="1">
      <c r="A10" s="104" t="s">
        <v>217</v>
      </c>
      <c r="B10" s="111">
        <v>2720</v>
      </c>
      <c r="C10" s="111">
        <v>1907</v>
      </c>
      <c r="D10" s="111"/>
      <c r="E10" s="327"/>
    </row>
    <row r="11" spans="1:5" ht="18" customHeight="1">
      <c r="A11" s="104" t="s">
        <v>218</v>
      </c>
      <c r="B11" s="111">
        <v>7466</v>
      </c>
      <c r="C11" s="111">
        <v>8291</v>
      </c>
      <c r="D11" s="111"/>
      <c r="E11" s="327"/>
    </row>
    <row r="12" spans="1:5" ht="18" customHeight="1">
      <c r="A12" s="104" t="s">
        <v>219</v>
      </c>
      <c r="B12" s="111">
        <v>100</v>
      </c>
      <c r="C12" s="111">
        <v>435</v>
      </c>
      <c r="D12" s="111"/>
      <c r="E12" s="327"/>
    </row>
    <row r="13" spans="1:5" ht="18" customHeight="1">
      <c r="A13" s="104" t="s">
        <v>220</v>
      </c>
      <c r="B13" s="111">
        <v>90</v>
      </c>
      <c r="C13" s="111">
        <v>90</v>
      </c>
      <c r="D13" s="111"/>
      <c r="E13" s="327"/>
    </row>
    <row r="14" spans="1:5" ht="18" customHeight="1">
      <c r="A14" s="104" t="s">
        <v>326</v>
      </c>
      <c r="B14" s="111">
        <v>4014</v>
      </c>
      <c r="C14" s="111">
        <v>4033</v>
      </c>
      <c r="D14" s="111"/>
      <c r="E14" s="327"/>
    </row>
    <row r="15" spans="1:5" ht="18" customHeight="1">
      <c r="A15" s="104" t="s">
        <v>95</v>
      </c>
      <c r="B15" s="111">
        <v>3930</v>
      </c>
      <c r="C15" s="111">
        <v>4085</v>
      </c>
      <c r="D15" s="111"/>
      <c r="E15" s="327"/>
    </row>
    <row r="16" spans="1:5" ht="18" customHeight="1">
      <c r="A16" s="105" t="s">
        <v>179</v>
      </c>
      <c r="B16" s="111">
        <v>7797</v>
      </c>
      <c r="C16" s="111">
        <v>8491</v>
      </c>
      <c r="D16" s="111"/>
      <c r="E16" s="327"/>
    </row>
    <row r="17" spans="1:5" ht="18" customHeight="1">
      <c r="A17" s="105" t="s">
        <v>221</v>
      </c>
      <c r="B17" s="111">
        <v>1210</v>
      </c>
      <c r="C17" s="111">
        <v>1210</v>
      </c>
      <c r="D17" s="111"/>
      <c r="E17" s="327"/>
    </row>
    <row r="18" spans="1:5" ht="18" customHeight="1">
      <c r="A18" s="105" t="s">
        <v>120</v>
      </c>
      <c r="B18" s="111">
        <v>2384</v>
      </c>
      <c r="C18" s="111">
        <v>2384</v>
      </c>
      <c r="D18" s="111"/>
      <c r="E18" s="327"/>
    </row>
    <row r="19" spans="1:5" ht="18" customHeight="1">
      <c r="A19" s="105" t="s">
        <v>222</v>
      </c>
      <c r="B19" s="111">
        <v>960</v>
      </c>
      <c r="C19" s="111">
        <v>1679</v>
      </c>
      <c r="D19" s="111"/>
      <c r="E19" s="327"/>
    </row>
    <row r="20" spans="1:5" ht="18" customHeight="1">
      <c r="A20" s="105" t="s">
        <v>239</v>
      </c>
      <c r="B20" s="111"/>
      <c r="C20" s="111"/>
      <c r="D20" s="111"/>
      <c r="E20" s="327"/>
    </row>
    <row r="21" spans="1:5" ht="18" customHeight="1">
      <c r="A21" s="105" t="s">
        <v>223</v>
      </c>
      <c r="B21" s="111">
        <v>542</v>
      </c>
      <c r="C21" s="111">
        <v>542</v>
      </c>
      <c r="D21" s="111"/>
      <c r="E21" s="327"/>
    </row>
    <row r="22" spans="1:5" ht="18" customHeight="1">
      <c r="A22" s="105" t="s">
        <v>327</v>
      </c>
      <c r="B22" s="111">
        <v>11452</v>
      </c>
      <c r="C22" s="111">
        <v>11728</v>
      </c>
      <c r="D22" s="111"/>
      <c r="E22" s="327"/>
    </row>
    <row r="23" spans="1:5" ht="18" customHeight="1">
      <c r="A23" s="105" t="s">
        <v>258</v>
      </c>
      <c r="B23" s="111">
        <v>2500</v>
      </c>
      <c r="C23" s="111">
        <v>2680</v>
      </c>
      <c r="D23" s="111"/>
      <c r="E23" s="327"/>
    </row>
    <row r="24" spans="1:5" ht="18" customHeight="1">
      <c r="A24" s="105" t="s">
        <v>240</v>
      </c>
      <c r="B24" s="111">
        <v>4000</v>
      </c>
      <c r="C24" s="111">
        <v>4000</v>
      </c>
      <c r="D24" s="111"/>
      <c r="E24" s="327"/>
    </row>
    <row r="25" spans="1:5" ht="18" customHeight="1">
      <c r="A25" s="105"/>
      <c r="B25" s="111"/>
      <c r="C25" s="111"/>
      <c r="D25" s="111"/>
      <c r="E25" s="327"/>
    </row>
    <row r="26" spans="1:5" ht="18" customHeight="1">
      <c r="A26" s="104" t="s">
        <v>121</v>
      </c>
      <c r="B26" s="111">
        <v>30757</v>
      </c>
      <c r="C26" s="111">
        <v>32140</v>
      </c>
      <c r="D26" s="111"/>
      <c r="E26" s="327"/>
    </row>
    <row r="27" spans="1:5" ht="18" customHeight="1">
      <c r="A27" s="104" t="s">
        <v>87</v>
      </c>
      <c r="B27" s="111">
        <v>1200</v>
      </c>
      <c r="C27" s="111">
        <v>1200</v>
      </c>
      <c r="D27" s="111"/>
      <c r="E27" s="327"/>
    </row>
    <row r="28" spans="1:5" ht="18" customHeight="1" thickBot="1">
      <c r="A28" s="106" t="s">
        <v>224</v>
      </c>
      <c r="B28" s="113">
        <v>30570</v>
      </c>
      <c r="C28" s="113">
        <v>31383</v>
      </c>
      <c r="D28" s="113"/>
      <c r="E28" s="327"/>
    </row>
    <row r="29" spans="1:5" ht="18" customHeight="1" thickBot="1">
      <c r="A29" s="107" t="s">
        <v>107</v>
      </c>
      <c r="B29" s="114">
        <f>SUM(B3:B28)</f>
        <v>168623</v>
      </c>
      <c r="C29" s="114">
        <f>SUM(C3:C28)</f>
        <v>178812</v>
      </c>
      <c r="D29" s="114">
        <f>SUM(D3:D28)</f>
        <v>0</v>
      </c>
      <c r="E29" s="396"/>
    </row>
  </sheetData>
  <sheetProtection/>
  <mergeCells count="1">
    <mergeCell ref="D1:E1"/>
  </mergeCells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92" r:id="rId1"/>
  <headerFooter alignWithMargins="0">
    <oddHeader>&amp;C&amp;"Times New Roman CE,Félkövér"&amp;14
Sióagárd Község Önkormányzatának kiadási előirányzatai
feladatonként
&amp;R&amp;"Times New Roman CE,Félkövér dőlt"&amp;12 8.számú melléklet&amp;"Times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1">
      <selection activeCell="B19" sqref="B19"/>
    </sheetView>
  </sheetViews>
  <sheetFormatPr defaultColWidth="9.00390625" defaultRowHeight="12.75"/>
  <cols>
    <col min="1" max="1" width="6.875" style="5" customWidth="1"/>
    <col min="2" max="2" width="37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ht="14.25" thickBot="1">
      <c r="I1" s="46" t="s">
        <v>99</v>
      </c>
    </row>
    <row r="2" spans="1:9" s="444" customFormat="1" ht="26.25" customHeight="1">
      <c r="A2" s="694" t="s">
        <v>122</v>
      </c>
      <c r="B2" s="689" t="s">
        <v>405</v>
      </c>
      <c r="C2" s="696" t="s">
        <v>406</v>
      </c>
      <c r="D2" s="696" t="s">
        <v>407</v>
      </c>
      <c r="E2" s="691" t="s">
        <v>408</v>
      </c>
      <c r="F2" s="692"/>
      <c r="G2" s="692"/>
      <c r="H2" s="693"/>
      <c r="I2" s="689" t="s">
        <v>409</v>
      </c>
    </row>
    <row r="3" spans="1:9" s="448" customFormat="1" ht="32.25" customHeight="1" thickBot="1">
      <c r="A3" s="695"/>
      <c r="B3" s="690"/>
      <c r="C3" s="690"/>
      <c r="D3" s="697"/>
      <c r="E3" s="445" t="s">
        <v>410</v>
      </c>
      <c r="F3" s="446" t="s">
        <v>411</v>
      </c>
      <c r="G3" s="446" t="s">
        <v>412</v>
      </c>
      <c r="H3" s="447" t="s">
        <v>413</v>
      </c>
      <c r="I3" s="690"/>
    </row>
    <row r="4" spans="1:9" s="454" customFormat="1" ht="18" customHeight="1" thickBot="1">
      <c r="A4" s="449">
        <v>1</v>
      </c>
      <c r="B4" s="450">
        <v>2</v>
      </c>
      <c r="C4" s="451">
        <v>3</v>
      </c>
      <c r="D4" s="450">
        <v>4</v>
      </c>
      <c r="E4" s="449">
        <v>5</v>
      </c>
      <c r="F4" s="451">
        <v>6</v>
      </c>
      <c r="G4" s="451">
        <v>7</v>
      </c>
      <c r="H4" s="452">
        <v>8</v>
      </c>
      <c r="I4" s="453" t="s">
        <v>414</v>
      </c>
    </row>
    <row r="5" spans="1:9" ht="33.75" customHeight="1" thickBot="1">
      <c r="A5" s="18" t="s">
        <v>3</v>
      </c>
      <c r="B5" s="455" t="s">
        <v>415</v>
      </c>
      <c r="C5" s="456"/>
      <c r="D5" s="457">
        <f>SUM(D6:D7)</f>
        <v>0</v>
      </c>
      <c r="E5" s="458">
        <f>SUM(E6:E7)</f>
        <v>0</v>
      </c>
      <c r="F5" s="459">
        <f>SUM(F6:F7)</f>
        <v>3715</v>
      </c>
      <c r="G5" s="459">
        <f>SUM(G6:G7)</f>
        <v>0</v>
      </c>
      <c r="H5" s="460">
        <f>SUM(H6:H7)</f>
        <v>0</v>
      </c>
      <c r="I5" s="461">
        <f aca="true" t="shared" si="0" ref="I5:I15">SUM(D5:H5)</f>
        <v>3715</v>
      </c>
    </row>
    <row r="6" spans="1:9" ht="21" customHeight="1">
      <c r="A6" s="462" t="s">
        <v>5</v>
      </c>
      <c r="B6" s="463" t="s">
        <v>416</v>
      </c>
      <c r="C6" s="464"/>
      <c r="D6" s="465"/>
      <c r="E6" s="466"/>
      <c r="F6" s="84">
        <v>3350</v>
      </c>
      <c r="G6" s="84"/>
      <c r="H6" s="85"/>
      <c r="I6" s="467">
        <f t="shared" si="0"/>
        <v>3350</v>
      </c>
    </row>
    <row r="7" spans="1:9" ht="21" customHeight="1" thickBot="1">
      <c r="A7" s="462" t="s">
        <v>7</v>
      </c>
      <c r="B7" s="463" t="s">
        <v>417</v>
      </c>
      <c r="C7" s="464"/>
      <c r="D7" s="465"/>
      <c r="E7" s="466"/>
      <c r="F7" s="84">
        <v>365</v>
      </c>
      <c r="G7" s="84"/>
      <c r="H7" s="85"/>
      <c r="I7" s="467">
        <f t="shared" si="0"/>
        <v>365</v>
      </c>
    </row>
    <row r="8" spans="1:9" ht="36" customHeight="1" thickBot="1">
      <c r="A8" s="18" t="s">
        <v>8</v>
      </c>
      <c r="B8" s="468" t="s">
        <v>418</v>
      </c>
      <c r="C8" s="456"/>
      <c r="D8" s="457">
        <f>SUM(D9:D10)</f>
        <v>7939</v>
      </c>
      <c r="E8" s="458">
        <f>SUM(E9:E10)</f>
        <v>7800</v>
      </c>
      <c r="F8" s="459">
        <f>SUM(F9:F10)</f>
        <v>7800</v>
      </c>
      <c r="G8" s="459">
        <f>SUM(G9:G10)</f>
        <v>7800</v>
      </c>
      <c r="H8" s="460">
        <f>SUM(H9:H10)</f>
        <v>106457</v>
      </c>
      <c r="I8" s="461">
        <f t="shared" si="0"/>
        <v>137796</v>
      </c>
    </row>
    <row r="9" spans="1:9" ht="21" customHeight="1">
      <c r="A9" s="462" t="s">
        <v>9</v>
      </c>
      <c r="B9" s="463" t="s">
        <v>419</v>
      </c>
      <c r="C9" s="464">
        <v>2006</v>
      </c>
      <c r="D9" s="465">
        <v>893</v>
      </c>
      <c r="E9" s="466">
        <v>3600</v>
      </c>
      <c r="F9" s="84">
        <v>3600</v>
      </c>
      <c r="G9" s="84">
        <v>3600</v>
      </c>
      <c r="H9" s="85">
        <v>50807</v>
      </c>
      <c r="I9" s="467">
        <f t="shared" si="0"/>
        <v>62500</v>
      </c>
    </row>
    <row r="10" spans="1:9" ht="18" customHeight="1" thickBot="1">
      <c r="A10" s="462" t="s">
        <v>10</v>
      </c>
      <c r="B10" s="469" t="s">
        <v>420</v>
      </c>
      <c r="C10" s="464">
        <v>2006</v>
      </c>
      <c r="D10" s="465">
        <v>7046</v>
      </c>
      <c r="E10" s="466">
        <v>4200</v>
      </c>
      <c r="F10" s="84">
        <v>4200</v>
      </c>
      <c r="G10" s="84">
        <v>4200</v>
      </c>
      <c r="H10" s="85">
        <v>55650</v>
      </c>
      <c r="I10" s="467">
        <f t="shared" si="0"/>
        <v>75296</v>
      </c>
    </row>
    <row r="11" spans="1:9" ht="21" customHeight="1" thickBot="1">
      <c r="A11" s="18" t="s">
        <v>11</v>
      </c>
      <c r="B11" s="468" t="s">
        <v>421</v>
      </c>
      <c r="C11" s="456"/>
      <c r="D11" s="457">
        <f>SUM(D12:D12)</f>
        <v>0</v>
      </c>
      <c r="E11" s="458">
        <f>SUM(E12:E12)</f>
        <v>0</v>
      </c>
      <c r="F11" s="459">
        <f>SUM(F12:F12)</f>
        <v>0</v>
      </c>
      <c r="G11" s="459">
        <f>SUM(G12:G12)</f>
        <v>0</v>
      </c>
      <c r="H11" s="460">
        <f>SUM(H12:H12)</f>
        <v>0</v>
      </c>
      <c r="I11" s="461">
        <f t="shared" si="0"/>
        <v>0</v>
      </c>
    </row>
    <row r="12" spans="1:9" ht="21" customHeight="1" thickBot="1">
      <c r="A12" s="462" t="s">
        <v>12</v>
      </c>
      <c r="B12" s="463" t="s">
        <v>422</v>
      </c>
      <c r="C12" s="464"/>
      <c r="D12" s="465"/>
      <c r="E12" s="466"/>
      <c r="F12" s="84"/>
      <c r="G12" s="84"/>
      <c r="H12" s="85"/>
      <c r="I12" s="467">
        <f t="shared" si="0"/>
        <v>0</v>
      </c>
    </row>
    <row r="13" spans="1:9" ht="21" customHeight="1" thickBot="1">
      <c r="A13" s="18" t="s">
        <v>13</v>
      </c>
      <c r="B13" s="468" t="s">
        <v>423</v>
      </c>
      <c r="C13" s="456"/>
      <c r="D13" s="457">
        <f>SUM(D14:D14)</f>
        <v>0</v>
      </c>
      <c r="E13" s="458">
        <f>SUM(E14:E14)</f>
        <v>1813</v>
      </c>
      <c r="F13" s="459">
        <f>SUM(F14:F14)</f>
        <v>1556</v>
      </c>
      <c r="G13" s="459">
        <f>SUM(G14:G14)</f>
        <v>0</v>
      </c>
      <c r="H13" s="460">
        <f>SUM(H14:H14)</f>
        <v>0</v>
      </c>
      <c r="I13" s="461">
        <f t="shared" si="0"/>
        <v>3369</v>
      </c>
    </row>
    <row r="14" spans="1:9" ht="21" customHeight="1" thickBot="1">
      <c r="A14" s="462" t="s">
        <v>14</v>
      </c>
      <c r="B14" s="463" t="s">
        <v>229</v>
      </c>
      <c r="C14" s="464">
        <v>2009</v>
      </c>
      <c r="D14" s="465"/>
      <c r="E14" s="466">
        <v>1813</v>
      </c>
      <c r="F14" s="84">
        <v>1556</v>
      </c>
      <c r="G14" s="84"/>
      <c r="H14" s="85"/>
      <c r="I14" s="467">
        <f t="shared" si="0"/>
        <v>3369</v>
      </c>
    </row>
    <row r="15" spans="1:9" ht="21" customHeight="1" thickBot="1">
      <c r="A15" s="18" t="s">
        <v>15</v>
      </c>
      <c r="B15" s="455" t="s">
        <v>424</v>
      </c>
      <c r="C15" s="470"/>
      <c r="D15" s="457">
        <f>D5+D8+D11+D13</f>
        <v>7939</v>
      </c>
      <c r="E15" s="458">
        <f>E5+E8+E11+E13</f>
        <v>9613</v>
      </c>
      <c r="F15" s="459">
        <f>F5+F8+F11+F13</f>
        <v>13071</v>
      </c>
      <c r="G15" s="459">
        <f>G5+G8+G11+G13</f>
        <v>7800</v>
      </c>
      <c r="H15" s="460">
        <f>H5+H8+H11+H13</f>
        <v>106457</v>
      </c>
      <c r="I15" s="461">
        <f t="shared" si="0"/>
        <v>144880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3">
      <selection activeCell="E74" sqref="E74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192" customWidth="1"/>
    <col min="4" max="4" width="11.125" style="192" customWidth="1"/>
    <col min="5" max="5" width="11.875" style="192" customWidth="1"/>
    <col min="6" max="6" width="12.00390625" style="22" customWidth="1"/>
    <col min="7" max="16384" width="9.375" style="22" customWidth="1"/>
  </cols>
  <sheetData>
    <row r="1" spans="1:5" ht="15.75" customHeight="1">
      <c r="A1" s="45" t="s">
        <v>0</v>
      </c>
      <c r="B1" s="45"/>
      <c r="C1" s="45"/>
      <c r="D1" s="45"/>
      <c r="E1" s="45"/>
    </row>
    <row r="2" spans="1:6" ht="15.75" customHeight="1" thickBot="1">
      <c r="A2" s="26"/>
      <c r="B2" s="26"/>
      <c r="C2" s="26"/>
      <c r="D2" s="606" t="s">
        <v>57</v>
      </c>
      <c r="E2" s="606"/>
      <c r="F2" s="606"/>
    </row>
    <row r="3" spans="1:6" ht="15.75" customHeight="1">
      <c r="A3" s="608" t="s">
        <v>1</v>
      </c>
      <c r="B3" s="615" t="s">
        <v>2</v>
      </c>
      <c r="C3" s="612" t="s">
        <v>242</v>
      </c>
      <c r="D3" s="613"/>
      <c r="E3" s="613"/>
      <c r="F3" s="614"/>
    </row>
    <row r="4" spans="1:6" ht="27.75" customHeight="1" thickBot="1">
      <c r="A4" s="609"/>
      <c r="B4" s="611"/>
      <c r="C4" s="185" t="s">
        <v>160</v>
      </c>
      <c r="D4" s="184" t="s">
        <v>158</v>
      </c>
      <c r="E4" s="231" t="s">
        <v>159</v>
      </c>
      <c r="F4" s="232" t="s">
        <v>233</v>
      </c>
    </row>
    <row r="5" spans="1:6" s="24" customFormat="1" ht="12" customHeight="1" thickBot="1">
      <c r="A5" s="118">
        <v>1</v>
      </c>
      <c r="B5" s="119">
        <v>2</v>
      </c>
      <c r="C5" s="186">
        <v>3</v>
      </c>
      <c r="D5" s="186">
        <v>4</v>
      </c>
      <c r="E5" s="233">
        <v>5</v>
      </c>
      <c r="F5" s="246">
        <v>6</v>
      </c>
    </row>
    <row r="6" spans="1:6" s="23" customFormat="1" ht="15.75" customHeight="1" thickBot="1">
      <c r="A6" s="120" t="s">
        <v>3</v>
      </c>
      <c r="B6" s="121" t="s">
        <v>4</v>
      </c>
      <c r="C6" s="143">
        <f>C7+C8</f>
        <v>89563</v>
      </c>
      <c r="D6" s="143">
        <f>D7+D8</f>
        <v>89563</v>
      </c>
      <c r="E6" s="234">
        <f>E7+E8</f>
        <v>0</v>
      </c>
      <c r="F6" s="302"/>
    </row>
    <row r="7" spans="1:6" s="23" customFormat="1" ht="15.75" customHeight="1" thickBot="1">
      <c r="A7" s="199" t="s">
        <v>5</v>
      </c>
      <c r="B7" s="200" t="s">
        <v>6</v>
      </c>
      <c r="C7" s="201">
        <v>23005</v>
      </c>
      <c r="D7" s="201">
        <v>23005</v>
      </c>
      <c r="E7" s="235"/>
      <c r="F7" s="303"/>
    </row>
    <row r="8" spans="1:6" s="23" customFormat="1" ht="15.75" customHeight="1" thickBot="1">
      <c r="A8" s="124" t="s">
        <v>7</v>
      </c>
      <c r="B8" s="123" t="s">
        <v>151</v>
      </c>
      <c r="C8" s="148">
        <f>SUM(C9:C12)</f>
        <v>66558</v>
      </c>
      <c r="D8" s="148">
        <f>SUM(D9:D12)</f>
        <v>66558</v>
      </c>
      <c r="E8" s="236">
        <f>SUM(E9:E12)</f>
        <v>0</v>
      </c>
      <c r="F8" s="302"/>
    </row>
    <row r="9" spans="1:6" s="23" customFormat="1" ht="15.75" customHeight="1">
      <c r="A9" s="125" t="s">
        <v>8</v>
      </c>
      <c r="B9" s="115" t="s">
        <v>132</v>
      </c>
      <c r="C9" s="182"/>
      <c r="D9" s="182"/>
      <c r="E9" s="237"/>
      <c r="F9" s="304"/>
    </row>
    <row r="10" spans="1:6" s="23" customFormat="1" ht="15.75" customHeight="1">
      <c r="A10" s="126" t="s">
        <v>9</v>
      </c>
      <c r="B10" s="116" t="s">
        <v>65</v>
      </c>
      <c r="C10" s="181">
        <v>15100</v>
      </c>
      <c r="D10" s="181">
        <v>15100</v>
      </c>
      <c r="E10" s="238"/>
      <c r="F10" s="305"/>
    </row>
    <row r="11" spans="1:6" s="23" customFormat="1" ht="15.75" customHeight="1">
      <c r="A11" s="126" t="s">
        <v>10</v>
      </c>
      <c r="B11" s="116" t="s">
        <v>66</v>
      </c>
      <c r="C11" s="181">
        <v>51258</v>
      </c>
      <c r="D11" s="181">
        <v>51258</v>
      </c>
      <c r="E11" s="238"/>
      <c r="F11" s="305"/>
    </row>
    <row r="12" spans="1:6" s="23" customFormat="1" ht="15.75" customHeight="1" thickBot="1">
      <c r="A12" s="127" t="s">
        <v>11</v>
      </c>
      <c r="B12" s="117" t="s">
        <v>67</v>
      </c>
      <c r="C12" s="183">
        <v>200</v>
      </c>
      <c r="D12" s="183">
        <v>200</v>
      </c>
      <c r="E12" s="239"/>
      <c r="F12" s="306"/>
    </row>
    <row r="13" spans="1:6" s="23" customFormat="1" ht="15.75" customHeight="1" thickBot="1">
      <c r="A13" s="122" t="s">
        <v>12</v>
      </c>
      <c r="B13" s="123" t="s">
        <v>32</v>
      </c>
      <c r="C13" s="148">
        <f>SUM(C14:C16)</f>
        <v>12224</v>
      </c>
      <c r="D13" s="148">
        <f>SUM(D14:D16)</f>
        <v>12224</v>
      </c>
      <c r="E13" s="236">
        <f>SUM(E14:E16)</f>
        <v>0</v>
      </c>
      <c r="F13" s="302"/>
    </row>
    <row r="14" spans="1:6" s="23" customFormat="1" ht="15.75" customHeight="1">
      <c r="A14" s="128" t="s">
        <v>13</v>
      </c>
      <c r="B14" s="129" t="s">
        <v>129</v>
      </c>
      <c r="C14" s="149">
        <v>12000</v>
      </c>
      <c r="D14" s="149">
        <v>12000</v>
      </c>
      <c r="E14" s="240"/>
      <c r="F14" s="305"/>
    </row>
    <row r="15" spans="1:6" s="23" customFormat="1" ht="15.75" customHeight="1">
      <c r="A15" s="125" t="s">
        <v>14</v>
      </c>
      <c r="B15" s="116" t="s">
        <v>126</v>
      </c>
      <c r="C15" s="180">
        <v>220</v>
      </c>
      <c r="D15" s="180">
        <v>220</v>
      </c>
      <c r="E15" s="241"/>
      <c r="F15" s="305"/>
    </row>
    <row r="16" spans="1:6" s="23" customFormat="1" ht="15.75" customHeight="1" thickBot="1">
      <c r="A16" s="130" t="s">
        <v>15</v>
      </c>
      <c r="B16" s="131" t="s">
        <v>130</v>
      </c>
      <c r="C16" s="146">
        <v>4</v>
      </c>
      <c r="D16" s="146">
        <v>4</v>
      </c>
      <c r="E16" s="242"/>
      <c r="F16" s="305"/>
    </row>
    <row r="17" spans="1:6" s="23" customFormat="1" ht="15.75" customHeight="1" thickBot="1">
      <c r="A17" s="122" t="s">
        <v>16</v>
      </c>
      <c r="B17" s="123" t="s">
        <v>152</v>
      </c>
      <c r="C17" s="148">
        <f>SUM(C18:C27)</f>
        <v>26587</v>
      </c>
      <c r="D17" s="148">
        <f>SUM(D18:D27)</f>
        <v>28644</v>
      </c>
      <c r="E17" s="236">
        <f>SUM(E18:E27)</f>
        <v>0</v>
      </c>
      <c r="F17" s="302"/>
    </row>
    <row r="18" spans="1:6" s="23" customFormat="1" ht="15.75" customHeight="1">
      <c r="A18" s="128" t="s">
        <v>17</v>
      </c>
      <c r="B18" s="129" t="s">
        <v>136</v>
      </c>
      <c r="C18" s="149">
        <v>20305</v>
      </c>
      <c r="D18" s="149">
        <v>20305</v>
      </c>
      <c r="E18" s="240"/>
      <c r="F18" s="304"/>
    </row>
    <row r="19" spans="1:6" s="23" customFormat="1" ht="15.75" customHeight="1">
      <c r="A19" s="126" t="s">
        <v>18</v>
      </c>
      <c r="B19" s="116" t="s">
        <v>137</v>
      </c>
      <c r="C19" s="145">
        <v>555</v>
      </c>
      <c r="D19" s="145">
        <v>2612</v>
      </c>
      <c r="E19" s="243"/>
      <c r="F19" s="305"/>
    </row>
    <row r="20" spans="1:6" s="23" customFormat="1" ht="15.75" customHeight="1">
      <c r="A20" s="126" t="s">
        <v>19</v>
      </c>
      <c r="B20" s="116" t="s">
        <v>138</v>
      </c>
      <c r="C20" s="145"/>
      <c r="D20" s="145"/>
      <c r="E20" s="243"/>
      <c r="F20" s="305"/>
    </row>
    <row r="21" spans="1:6" s="23" customFormat="1" ht="15.75" customHeight="1">
      <c r="A21" s="130" t="s">
        <v>20</v>
      </c>
      <c r="B21" s="132" t="s">
        <v>139</v>
      </c>
      <c r="C21" s="146"/>
      <c r="D21" s="146"/>
      <c r="E21" s="242"/>
      <c r="F21" s="305"/>
    </row>
    <row r="22" spans="1:6" s="23" customFormat="1" ht="15.75" customHeight="1">
      <c r="A22" s="126" t="s">
        <v>21</v>
      </c>
      <c r="B22" s="116" t="s">
        <v>153</v>
      </c>
      <c r="C22" s="145">
        <v>2640</v>
      </c>
      <c r="D22" s="145">
        <v>2640</v>
      </c>
      <c r="E22" s="243"/>
      <c r="F22" s="305"/>
    </row>
    <row r="23" spans="1:6" s="23" customFormat="1" ht="15.75" customHeight="1">
      <c r="A23" s="126" t="s">
        <v>22</v>
      </c>
      <c r="B23" s="116" t="s">
        <v>261</v>
      </c>
      <c r="C23" s="145"/>
      <c r="D23" s="145"/>
      <c r="E23" s="243"/>
      <c r="F23" s="305"/>
    </row>
    <row r="24" spans="1:6" s="23" customFormat="1" ht="15.75" customHeight="1">
      <c r="A24" s="126" t="s">
        <v>23</v>
      </c>
      <c r="B24" s="116" t="s">
        <v>262</v>
      </c>
      <c r="C24" s="145">
        <v>3087</v>
      </c>
      <c r="D24" s="145">
        <v>3087</v>
      </c>
      <c r="E24" s="243"/>
      <c r="F24" s="305"/>
    </row>
    <row r="25" spans="1:6" s="23" customFormat="1" ht="15.75" customHeight="1">
      <c r="A25" s="126" t="s">
        <v>24</v>
      </c>
      <c r="B25" s="116" t="s">
        <v>154</v>
      </c>
      <c r="C25" s="145"/>
      <c r="D25" s="145"/>
      <c r="E25" s="243"/>
      <c r="F25" s="305"/>
    </row>
    <row r="26" spans="1:6" s="23" customFormat="1" ht="15.75" customHeight="1">
      <c r="A26" s="126" t="s">
        <v>25</v>
      </c>
      <c r="B26" s="116" t="s">
        <v>234</v>
      </c>
      <c r="C26" s="145"/>
      <c r="D26" s="145"/>
      <c r="E26" s="243"/>
      <c r="F26" s="305"/>
    </row>
    <row r="27" spans="1:6" s="23" customFormat="1" ht="15.75" customHeight="1" thickBot="1">
      <c r="A27" s="130" t="s">
        <v>26</v>
      </c>
      <c r="B27" s="132" t="s">
        <v>264</v>
      </c>
      <c r="C27" s="146"/>
      <c r="D27" s="146"/>
      <c r="E27" s="242"/>
      <c r="F27" s="306"/>
    </row>
    <row r="28" spans="1:6" s="23" customFormat="1" ht="15.75" customHeight="1" thickBot="1">
      <c r="A28" s="122" t="s">
        <v>27</v>
      </c>
      <c r="B28" s="123" t="s">
        <v>193</v>
      </c>
      <c r="C28" s="148">
        <f>SUM(C29:C33)</f>
        <v>11899</v>
      </c>
      <c r="D28" s="148">
        <f>SUM(D29:D33)</f>
        <v>13111</v>
      </c>
      <c r="E28" s="236">
        <f>SUM(E29:E33)</f>
        <v>0</v>
      </c>
      <c r="F28" s="302"/>
    </row>
    <row r="29" spans="1:6" s="23" customFormat="1" ht="15.75" customHeight="1">
      <c r="A29" s="128" t="s">
        <v>28</v>
      </c>
      <c r="B29" s="129" t="s">
        <v>191</v>
      </c>
      <c r="C29" s="149">
        <v>2100</v>
      </c>
      <c r="D29" s="149">
        <v>2100</v>
      </c>
      <c r="E29" s="240"/>
      <c r="F29" s="304"/>
    </row>
    <row r="30" spans="1:6" s="23" customFormat="1" ht="15.75" customHeight="1">
      <c r="A30" s="126" t="s">
        <v>29</v>
      </c>
      <c r="B30" s="116" t="s">
        <v>192</v>
      </c>
      <c r="C30" s="145">
        <v>640</v>
      </c>
      <c r="D30" s="145">
        <v>640</v>
      </c>
      <c r="E30" s="243"/>
      <c r="F30" s="305"/>
    </row>
    <row r="31" spans="1:6" s="23" customFormat="1" ht="15.75" customHeight="1">
      <c r="A31" s="126" t="s">
        <v>30</v>
      </c>
      <c r="B31" s="116" t="s">
        <v>140</v>
      </c>
      <c r="C31" s="145">
        <v>200</v>
      </c>
      <c r="D31" s="145">
        <v>612</v>
      </c>
      <c r="E31" s="243"/>
      <c r="F31" s="305"/>
    </row>
    <row r="32" spans="1:6" s="23" customFormat="1" ht="15.75" customHeight="1">
      <c r="A32" s="126" t="s">
        <v>31</v>
      </c>
      <c r="B32" s="116" t="s">
        <v>235</v>
      </c>
      <c r="C32" s="145">
        <v>8959</v>
      </c>
      <c r="D32" s="145">
        <v>9759</v>
      </c>
      <c r="E32" s="243"/>
      <c r="F32" s="305"/>
    </row>
    <row r="33" spans="1:6" s="23" customFormat="1" ht="15.75" customHeight="1" thickBot="1">
      <c r="A33" s="130" t="s">
        <v>33</v>
      </c>
      <c r="B33" s="132" t="s">
        <v>263</v>
      </c>
      <c r="C33" s="146"/>
      <c r="D33" s="146"/>
      <c r="E33" s="242"/>
      <c r="F33" s="306"/>
    </row>
    <row r="34" spans="1:6" s="23" customFormat="1" ht="15.75" customHeight="1" thickBot="1">
      <c r="A34" s="122" t="s">
        <v>34</v>
      </c>
      <c r="B34" s="123" t="s">
        <v>147</v>
      </c>
      <c r="C34" s="148">
        <f>SUM(C35:C36)</f>
        <v>25000</v>
      </c>
      <c r="D34" s="148">
        <f>SUM(D35:D36)</f>
        <v>25000</v>
      </c>
      <c r="E34" s="236">
        <f>SUM(E35:E36)</f>
        <v>0</v>
      </c>
      <c r="F34" s="302"/>
    </row>
    <row r="35" spans="1:6" s="23" customFormat="1" ht="15.75" customHeight="1">
      <c r="A35" s="128" t="s">
        <v>35</v>
      </c>
      <c r="B35" s="129" t="s">
        <v>124</v>
      </c>
      <c r="C35" s="149">
        <v>25000</v>
      </c>
      <c r="D35" s="149">
        <v>25000</v>
      </c>
      <c r="E35" s="240"/>
      <c r="F35" s="304"/>
    </row>
    <row r="36" spans="1:6" s="23" customFormat="1" ht="15.75" customHeight="1" thickBot="1">
      <c r="A36" s="126" t="s">
        <v>36</v>
      </c>
      <c r="B36" s="116" t="s">
        <v>125</v>
      </c>
      <c r="C36" s="145"/>
      <c r="D36" s="145"/>
      <c r="E36" s="243"/>
      <c r="F36" s="306"/>
    </row>
    <row r="37" spans="1:6" s="23" customFormat="1" ht="15.75" customHeight="1" thickBot="1">
      <c r="A37" s="122" t="s">
        <v>37</v>
      </c>
      <c r="B37" s="133" t="s">
        <v>42</v>
      </c>
      <c r="C37" s="187">
        <f>C6+C13+C17+C28+C34</f>
        <v>165273</v>
      </c>
      <c r="D37" s="187">
        <f>D6+D13+D17+D28+D34</f>
        <v>168542</v>
      </c>
      <c r="E37" s="244">
        <f>E6+E13+E17+E28+E34</f>
        <v>0</v>
      </c>
      <c r="F37" s="302"/>
    </row>
    <row r="38" spans="1:6" s="23" customFormat="1" ht="15.75" customHeight="1">
      <c r="A38" s="128" t="s">
        <v>38</v>
      </c>
      <c r="B38" s="129" t="s">
        <v>141</v>
      </c>
      <c r="C38" s="149"/>
      <c r="D38" s="149">
        <v>6920</v>
      </c>
      <c r="E38" s="240"/>
      <c r="F38" s="335"/>
    </row>
    <row r="39" spans="1:6" s="23" customFormat="1" ht="15.75" customHeight="1">
      <c r="A39" s="126" t="s">
        <v>39</v>
      </c>
      <c r="B39" s="129" t="s">
        <v>155</v>
      </c>
      <c r="C39" s="149"/>
      <c r="D39" s="149"/>
      <c r="E39" s="240"/>
      <c r="F39" s="304"/>
    </row>
    <row r="40" spans="1:6" s="23" customFormat="1" ht="15.75" customHeight="1" thickBot="1">
      <c r="A40" s="247" t="s">
        <v>40</v>
      </c>
      <c r="B40" s="115" t="s">
        <v>237</v>
      </c>
      <c r="C40" s="180"/>
      <c r="D40" s="180"/>
      <c r="E40" s="241"/>
      <c r="F40" s="303"/>
    </row>
    <row r="41" spans="1:6" s="23" customFormat="1" ht="15.75" customHeight="1" thickBot="1">
      <c r="A41" s="124" t="s">
        <v>41</v>
      </c>
      <c r="B41" s="134" t="s">
        <v>142</v>
      </c>
      <c r="C41" s="147">
        <v>3350</v>
      </c>
      <c r="D41" s="147">
        <v>3350</v>
      </c>
      <c r="E41" s="245"/>
      <c r="F41" s="302"/>
    </row>
    <row r="42" spans="1:6" s="23" customFormat="1" ht="15.75" customHeight="1" thickBot="1">
      <c r="A42" s="124" t="s">
        <v>236</v>
      </c>
      <c r="B42" s="123" t="s">
        <v>43</v>
      </c>
      <c r="C42" s="148">
        <f>SUM(C37:C41)</f>
        <v>168623</v>
      </c>
      <c r="D42" s="148">
        <f>SUM(D37:D41)</f>
        <v>178812</v>
      </c>
      <c r="E42" s="236">
        <f>SUM(E37:E41)</f>
        <v>0</v>
      </c>
      <c r="F42" s="302"/>
    </row>
    <row r="43" spans="1:5" s="25" customFormat="1" ht="13.5" customHeight="1">
      <c r="A43" s="135"/>
      <c r="B43" s="136"/>
      <c r="C43" s="188"/>
      <c r="D43" s="188"/>
      <c r="E43" s="188"/>
    </row>
    <row r="44" spans="1:5" s="25" customFormat="1" ht="13.5" customHeight="1">
      <c r="A44" s="135"/>
      <c r="B44" s="136"/>
      <c r="C44" s="188"/>
      <c r="D44" s="188"/>
      <c r="E44" s="188"/>
    </row>
    <row r="45" spans="1:5" ht="15.75">
      <c r="A45" s="137"/>
      <c r="B45" s="137"/>
      <c r="C45" s="189"/>
      <c r="D45" s="189"/>
      <c r="E45" s="189"/>
    </row>
    <row r="46" spans="1:5" ht="16.5" customHeight="1">
      <c r="A46" s="138" t="s">
        <v>44</v>
      </c>
      <c r="B46" s="138"/>
      <c r="C46" s="190"/>
      <c r="D46" s="190"/>
      <c r="E46" s="190"/>
    </row>
    <row r="47" spans="1:6" ht="16.5" customHeight="1" thickBot="1">
      <c r="A47" s="139"/>
      <c r="B47" s="139"/>
      <c r="C47" s="191"/>
      <c r="D47" s="607" t="s">
        <v>57</v>
      </c>
      <c r="E47" s="607"/>
      <c r="F47" s="607"/>
    </row>
    <row r="48" spans="1:6" ht="15.75" customHeight="1">
      <c r="A48" s="608" t="s">
        <v>1</v>
      </c>
      <c r="B48" s="610" t="s">
        <v>161</v>
      </c>
      <c r="C48" s="612" t="s">
        <v>241</v>
      </c>
      <c r="D48" s="613"/>
      <c r="E48" s="613"/>
      <c r="F48" s="614"/>
    </row>
    <row r="49" spans="1:6" s="24" customFormat="1" ht="34.5" customHeight="1" thickBot="1">
      <c r="A49" s="609"/>
      <c r="B49" s="611"/>
      <c r="C49" s="185" t="s">
        <v>160</v>
      </c>
      <c r="D49" s="184" t="s">
        <v>158</v>
      </c>
      <c r="E49" s="231" t="s">
        <v>159</v>
      </c>
      <c r="F49" s="232" t="s">
        <v>233</v>
      </c>
    </row>
    <row r="50" spans="1:6" ht="15.75" customHeight="1" thickBot="1">
      <c r="A50" s="120" t="s">
        <v>3</v>
      </c>
      <c r="B50" s="121" t="s">
        <v>45</v>
      </c>
      <c r="C50" s="143">
        <f>SUM(C51:C57)</f>
        <v>122553</v>
      </c>
      <c r="D50" s="143">
        <f>SUM(D51:D57)</f>
        <v>128080</v>
      </c>
      <c r="E50" s="234">
        <f>SUM(E51:E57)</f>
        <v>0</v>
      </c>
      <c r="F50" s="302"/>
    </row>
    <row r="51" spans="1:6" ht="15.75" customHeight="1">
      <c r="A51" s="140" t="s">
        <v>5</v>
      </c>
      <c r="B51" s="141" t="s">
        <v>46</v>
      </c>
      <c r="C51" s="144">
        <v>45109</v>
      </c>
      <c r="D51" s="144">
        <v>47110</v>
      </c>
      <c r="E51" s="295"/>
      <c r="F51" s="307"/>
    </row>
    <row r="52" spans="1:6" ht="15.75" customHeight="1">
      <c r="A52" s="126" t="s">
        <v>7</v>
      </c>
      <c r="B52" s="116" t="s">
        <v>47</v>
      </c>
      <c r="C52" s="145">
        <v>12636</v>
      </c>
      <c r="D52" s="145">
        <v>12920</v>
      </c>
      <c r="E52" s="243"/>
      <c r="F52" s="305"/>
    </row>
    <row r="53" spans="1:6" ht="15.75" customHeight="1">
      <c r="A53" s="126" t="s">
        <v>8</v>
      </c>
      <c r="B53" s="116" t="s">
        <v>48</v>
      </c>
      <c r="C53" s="146">
        <v>36725</v>
      </c>
      <c r="D53" s="146">
        <v>38968</v>
      </c>
      <c r="E53" s="242"/>
      <c r="F53" s="308"/>
    </row>
    <row r="54" spans="1:6" ht="15.75" customHeight="1">
      <c r="A54" s="126" t="s">
        <v>9</v>
      </c>
      <c r="B54" s="142" t="s">
        <v>150</v>
      </c>
      <c r="C54" s="146">
        <v>1158</v>
      </c>
      <c r="D54" s="146">
        <v>1158</v>
      </c>
      <c r="E54" s="242"/>
      <c r="F54" s="308"/>
    </row>
    <row r="55" spans="1:6" ht="15.75" customHeight="1">
      <c r="A55" s="126" t="s">
        <v>10</v>
      </c>
      <c r="B55" s="142" t="s">
        <v>194</v>
      </c>
      <c r="C55" s="146">
        <v>22561</v>
      </c>
      <c r="D55" s="146">
        <v>22841</v>
      </c>
      <c r="E55" s="242"/>
      <c r="F55" s="308"/>
    </row>
    <row r="56" spans="1:6" ht="15.75" customHeight="1">
      <c r="A56" s="126" t="s">
        <v>11</v>
      </c>
      <c r="B56" s="116" t="s">
        <v>145</v>
      </c>
      <c r="C56" s="146">
        <v>4364</v>
      </c>
      <c r="D56" s="146">
        <v>5083</v>
      </c>
      <c r="E56" s="242"/>
      <c r="F56" s="308"/>
    </row>
    <row r="57" spans="1:6" ht="15.75" customHeight="1" thickBot="1">
      <c r="A57" s="126" t="s">
        <v>12</v>
      </c>
      <c r="B57" s="132" t="s">
        <v>49</v>
      </c>
      <c r="C57" s="146"/>
      <c r="D57" s="146"/>
      <c r="E57" s="242"/>
      <c r="F57" s="303"/>
    </row>
    <row r="58" spans="1:6" ht="15.75" customHeight="1" thickBot="1">
      <c r="A58" s="122" t="s">
        <v>13</v>
      </c>
      <c r="B58" s="123" t="s">
        <v>51</v>
      </c>
      <c r="C58" s="148">
        <f>SUM(C59:C63)</f>
        <v>6500</v>
      </c>
      <c r="D58" s="148">
        <f>SUM(D59:D63)</f>
        <v>11549</v>
      </c>
      <c r="E58" s="236"/>
      <c r="F58" s="302"/>
    </row>
    <row r="59" spans="1:6" ht="15.75" customHeight="1">
      <c r="A59" s="128">
        <v>10</v>
      </c>
      <c r="B59" s="129" t="s">
        <v>143</v>
      </c>
      <c r="C59" s="149">
        <v>2500</v>
      </c>
      <c r="D59" s="149">
        <v>1277</v>
      </c>
      <c r="E59" s="240"/>
      <c r="F59" s="305"/>
    </row>
    <row r="60" spans="1:6" ht="15.75" customHeight="1">
      <c r="A60" s="128" t="s">
        <v>15</v>
      </c>
      <c r="B60" s="116" t="s">
        <v>156</v>
      </c>
      <c r="C60" s="145"/>
      <c r="D60" s="145">
        <v>1920</v>
      </c>
      <c r="E60" s="243"/>
      <c r="F60" s="305"/>
    </row>
    <row r="61" spans="1:6" ht="15.75" customHeight="1">
      <c r="A61" s="128" t="s">
        <v>16</v>
      </c>
      <c r="B61" s="116" t="s">
        <v>123</v>
      </c>
      <c r="C61" s="145"/>
      <c r="D61" s="145"/>
      <c r="E61" s="243"/>
      <c r="F61" s="305"/>
    </row>
    <row r="62" spans="1:6" ht="15.75" customHeight="1">
      <c r="A62" s="128" t="s">
        <v>17</v>
      </c>
      <c r="B62" s="116" t="s">
        <v>188</v>
      </c>
      <c r="C62" s="145"/>
      <c r="D62" s="145"/>
      <c r="E62" s="243"/>
      <c r="F62" s="305"/>
    </row>
    <row r="63" spans="1:6" ht="15.75" customHeight="1" thickBot="1">
      <c r="A63" s="130" t="s">
        <v>18</v>
      </c>
      <c r="B63" s="132" t="s">
        <v>86</v>
      </c>
      <c r="C63" s="146">
        <v>4000</v>
      </c>
      <c r="D63" s="146">
        <v>8352</v>
      </c>
      <c r="E63" s="242"/>
      <c r="F63" s="305"/>
    </row>
    <row r="64" spans="1:6" ht="15.75" customHeight="1" thickBot="1">
      <c r="A64" s="122" t="s">
        <v>19</v>
      </c>
      <c r="B64" s="123" t="s">
        <v>168</v>
      </c>
      <c r="C64" s="148">
        <f>SUM(C65:C67)</f>
        <v>31770</v>
      </c>
      <c r="D64" s="148">
        <f>SUM(D65:D67)</f>
        <v>32583</v>
      </c>
      <c r="E64" s="236">
        <f>SUM(E65:E67)</f>
        <v>0</v>
      </c>
      <c r="F64" s="302"/>
    </row>
    <row r="65" spans="1:6" ht="15.75" customHeight="1">
      <c r="A65" s="128" t="s">
        <v>20</v>
      </c>
      <c r="B65" s="129" t="s">
        <v>87</v>
      </c>
      <c r="C65" s="149">
        <v>1200</v>
      </c>
      <c r="D65" s="149">
        <v>1200</v>
      </c>
      <c r="E65" s="240"/>
      <c r="F65" s="304"/>
    </row>
    <row r="66" spans="1:6" ht="15.75" customHeight="1">
      <c r="A66" s="126" t="s">
        <v>21</v>
      </c>
      <c r="B66" s="116" t="s">
        <v>265</v>
      </c>
      <c r="C66" s="145">
        <v>30570</v>
      </c>
      <c r="D66" s="145">
        <v>31383</v>
      </c>
      <c r="E66" s="243"/>
      <c r="F66" s="305"/>
    </row>
    <row r="67" spans="1:6" ht="15.75" customHeight="1" thickBot="1">
      <c r="A67" s="130" t="s">
        <v>22</v>
      </c>
      <c r="B67" s="132" t="s">
        <v>146</v>
      </c>
      <c r="C67" s="146"/>
      <c r="D67" s="146"/>
      <c r="E67" s="242"/>
      <c r="F67" s="306"/>
    </row>
    <row r="68" spans="1:6" ht="15.75" customHeight="1" thickBot="1">
      <c r="A68" s="199" t="s">
        <v>23</v>
      </c>
      <c r="B68" s="200" t="s">
        <v>169</v>
      </c>
      <c r="C68" s="201">
        <v>4200</v>
      </c>
      <c r="D68" s="201">
        <v>3000</v>
      </c>
      <c r="E68" s="235"/>
      <c r="F68" s="309"/>
    </row>
    <row r="69" spans="1:6" ht="15.75" customHeight="1" thickBot="1">
      <c r="A69" s="199" t="s">
        <v>24</v>
      </c>
      <c r="B69" s="200" t="s">
        <v>266</v>
      </c>
      <c r="C69" s="201"/>
      <c r="D69" s="201"/>
      <c r="E69" s="235"/>
      <c r="F69" s="303"/>
    </row>
    <row r="70" spans="1:6" ht="15.75" customHeight="1" thickBot="1">
      <c r="A70" s="122" t="s">
        <v>25</v>
      </c>
      <c r="B70" s="123" t="s">
        <v>170</v>
      </c>
      <c r="C70" s="148">
        <f>SUM(C71:C72)</f>
        <v>3600</v>
      </c>
      <c r="D70" s="148">
        <f>SUM(D71:D72)</f>
        <v>3600</v>
      </c>
      <c r="E70" s="236"/>
      <c r="F70" s="302"/>
    </row>
    <row r="71" spans="1:6" ht="15.75" customHeight="1">
      <c r="A71" s="128" t="s">
        <v>26</v>
      </c>
      <c r="B71" s="129" t="s">
        <v>135</v>
      </c>
      <c r="C71" s="149">
        <v>3600</v>
      </c>
      <c r="D71" s="149">
        <v>3600</v>
      </c>
      <c r="E71" s="240"/>
      <c r="F71" s="304"/>
    </row>
    <row r="72" spans="1:6" ht="15.75" customHeight="1" thickBot="1">
      <c r="A72" s="130" t="s">
        <v>27</v>
      </c>
      <c r="B72" s="132" t="s">
        <v>127</v>
      </c>
      <c r="C72" s="146"/>
      <c r="D72" s="146"/>
      <c r="E72" s="242"/>
      <c r="F72" s="306"/>
    </row>
    <row r="73" spans="1:6" ht="15.75" customHeight="1" thickBot="1">
      <c r="A73" s="122" t="s">
        <v>28</v>
      </c>
      <c r="B73" s="123" t="s">
        <v>128</v>
      </c>
      <c r="C73" s="148">
        <f>C50+C58+C64+C68+C69+C70</f>
        <v>168623</v>
      </c>
      <c r="D73" s="148">
        <f>D50+D58+D64+D68+D69+D70</f>
        <v>178812</v>
      </c>
      <c r="E73" s="236">
        <f>E50+E58+E64+E68+E69+E70</f>
        <v>0</v>
      </c>
      <c r="F73" s="302"/>
    </row>
  </sheetData>
  <sheetProtection/>
  <mergeCells count="8">
    <mergeCell ref="D2:F2"/>
    <mergeCell ref="D47:F47"/>
    <mergeCell ref="A48:A49"/>
    <mergeCell ref="B48:B49"/>
    <mergeCell ref="C48:F48"/>
    <mergeCell ref="A3:A4"/>
    <mergeCell ref="B3:B4"/>
    <mergeCell ref="C3:F3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portrait" paperSize="9" r:id="rId1"/>
  <headerFooter alignWithMargins="0">
    <oddHeader>&amp;C&amp;"Times New Roman CE,Félkövér"
Sióagárd Község Önkormányzata
2009. évi költségvetésének I. félévi végrehajtása
&amp;R&amp;"Times New Roman CE,Félkövér dőlt"2.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E25" sqref="E25"/>
    </sheetView>
  </sheetViews>
  <sheetFormatPr defaultColWidth="9.00390625" defaultRowHeight="12.75"/>
  <cols>
    <col min="1" max="1" width="6.875" style="5" customWidth="1"/>
    <col min="2" max="2" width="43.50390625" style="3" customWidth="1"/>
    <col min="3" max="4" width="12.875" style="3" customWidth="1"/>
    <col min="5" max="5" width="14.625" style="3" customWidth="1"/>
    <col min="6" max="6" width="13.50390625" style="3" customWidth="1"/>
    <col min="7" max="7" width="13.875" style="3" customWidth="1"/>
    <col min="8" max="8" width="15.375" style="3" customWidth="1"/>
    <col min="9" max="16384" width="9.375" style="3" customWidth="1"/>
  </cols>
  <sheetData>
    <row r="1" ht="14.25" thickBot="1">
      <c r="H1" s="46" t="s">
        <v>99</v>
      </c>
    </row>
    <row r="2" spans="1:8" s="444" customFormat="1" ht="26.25" customHeight="1">
      <c r="A2" s="698" t="s">
        <v>122</v>
      </c>
      <c r="B2" s="700" t="s">
        <v>425</v>
      </c>
      <c r="C2" s="698" t="s">
        <v>426</v>
      </c>
      <c r="D2" s="698" t="s">
        <v>427</v>
      </c>
      <c r="E2" s="471" t="s">
        <v>428</v>
      </c>
      <c r="F2" s="472"/>
      <c r="G2" s="472"/>
      <c r="H2" s="473"/>
    </row>
    <row r="3" spans="1:8" s="448" customFormat="1" ht="32.25" customHeight="1" thickBot="1">
      <c r="A3" s="699"/>
      <c r="B3" s="701"/>
      <c r="C3" s="701"/>
      <c r="D3" s="699"/>
      <c r="E3" s="474" t="s">
        <v>410</v>
      </c>
      <c r="F3" s="475" t="s">
        <v>411</v>
      </c>
      <c r="G3" s="475" t="s">
        <v>412</v>
      </c>
      <c r="H3" s="476" t="s">
        <v>429</v>
      </c>
    </row>
    <row r="4" spans="1:8" s="454" customFormat="1" ht="18" customHeight="1" thickBot="1">
      <c r="A4" s="477">
        <v>1</v>
      </c>
      <c r="B4" s="478">
        <v>2</v>
      </c>
      <c r="C4" s="478">
        <v>3</v>
      </c>
      <c r="D4" s="479">
        <v>4</v>
      </c>
      <c r="E4" s="477">
        <v>5</v>
      </c>
      <c r="F4" s="479">
        <v>6</v>
      </c>
      <c r="G4" s="479">
        <v>7</v>
      </c>
      <c r="H4" s="480">
        <v>8</v>
      </c>
    </row>
    <row r="5" spans="1:8" ht="18" customHeight="1" thickBot="1">
      <c r="A5" s="481" t="s">
        <v>3</v>
      </c>
      <c r="B5" s="455" t="s">
        <v>430</v>
      </c>
      <c r="C5" s="482"/>
      <c r="D5" s="483"/>
      <c r="E5" s="484">
        <f>SUM(E6:E9)</f>
        <v>0</v>
      </c>
      <c r="F5" s="93">
        <f>SUM(F6:F9)</f>
        <v>3350</v>
      </c>
      <c r="G5" s="93">
        <f>SUM(G6:G9)</f>
        <v>0</v>
      </c>
      <c r="H5" s="485">
        <f>SUM(H6:H9)</f>
        <v>0</v>
      </c>
    </row>
    <row r="6" spans="1:8" ht="18" customHeight="1">
      <c r="A6" s="486" t="s">
        <v>5</v>
      </c>
      <c r="B6" s="463" t="s">
        <v>431</v>
      </c>
      <c r="C6" s="487">
        <v>2009</v>
      </c>
      <c r="D6" s="464">
        <v>2010</v>
      </c>
      <c r="E6" s="466"/>
      <c r="F6" s="84">
        <v>3350</v>
      </c>
      <c r="G6" s="84"/>
      <c r="H6" s="85"/>
    </row>
    <row r="7" spans="1:8" ht="18" customHeight="1">
      <c r="A7" s="486" t="s">
        <v>7</v>
      </c>
      <c r="B7" s="463" t="s">
        <v>422</v>
      </c>
      <c r="C7" s="487"/>
      <c r="D7" s="464"/>
      <c r="E7" s="466"/>
      <c r="F7" s="84"/>
      <c r="G7" s="84"/>
      <c r="H7" s="85"/>
    </row>
    <row r="8" spans="1:8" ht="18" customHeight="1">
      <c r="A8" s="486" t="s">
        <v>8</v>
      </c>
      <c r="B8" s="463" t="s">
        <v>422</v>
      </c>
      <c r="C8" s="487"/>
      <c r="D8" s="464"/>
      <c r="E8" s="466"/>
      <c r="F8" s="84"/>
      <c r="G8" s="84"/>
      <c r="H8" s="85"/>
    </row>
    <row r="9" spans="1:8" ht="18" customHeight="1" thickBot="1">
      <c r="A9" s="486" t="s">
        <v>9</v>
      </c>
      <c r="B9" s="463" t="s">
        <v>422</v>
      </c>
      <c r="C9" s="487"/>
      <c r="D9" s="464"/>
      <c r="E9" s="466"/>
      <c r="F9" s="84"/>
      <c r="G9" s="84"/>
      <c r="H9" s="85"/>
    </row>
    <row r="10" spans="1:8" ht="18" customHeight="1" thickBot="1">
      <c r="A10" s="481" t="s">
        <v>10</v>
      </c>
      <c r="B10" s="455" t="s">
        <v>432</v>
      </c>
      <c r="C10" s="482"/>
      <c r="D10" s="483"/>
      <c r="E10" s="484">
        <f>SUM(E11:E14)</f>
        <v>61607</v>
      </c>
      <c r="F10" s="179">
        <f>SUM(F11:F14)</f>
        <v>58007</v>
      </c>
      <c r="G10" s="179">
        <f>SUM(G11:G14)</f>
        <v>54407</v>
      </c>
      <c r="H10" s="102">
        <f>SUM(H11:H14)</f>
        <v>50807</v>
      </c>
    </row>
    <row r="11" spans="1:8" ht="18" customHeight="1">
      <c r="A11" s="486" t="s">
        <v>11</v>
      </c>
      <c r="B11" s="463" t="s">
        <v>433</v>
      </c>
      <c r="C11" s="487">
        <v>2006</v>
      </c>
      <c r="D11" s="464">
        <v>2026</v>
      </c>
      <c r="E11" s="466">
        <v>61607</v>
      </c>
      <c r="F11" s="84">
        <v>58007</v>
      </c>
      <c r="G11" s="84">
        <v>54407</v>
      </c>
      <c r="H11" s="85">
        <v>50807</v>
      </c>
    </row>
    <row r="12" spans="1:8" ht="18" customHeight="1">
      <c r="A12" s="486" t="s">
        <v>12</v>
      </c>
      <c r="B12" s="463" t="s">
        <v>422</v>
      </c>
      <c r="C12" s="487"/>
      <c r="D12" s="464"/>
      <c r="E12" s="466"/>
      <c r="F12" s="84"/>
      <c r="G12" s="84"/>
      <c r="H12" s="85"/>
    </row>
    <row r="13" spans="1:8" ht="18" customHeight="1">
      <c r="A13" s="486" t="s">
        <v>13</v>
      </c>
      <c r="B13" s="463" t="s">
        <v>422</v>
      </c>
      <c r="C13" s="487"/>
      <c r="D13" s="464"/>
      <c r="E13" s="466"/>
      <c r="F13" s="84"/>
      <c r="G13" s="84"/>
      <c r="H13" s="85"/>
    </row>
    <row r="14" spans="1:8" ht="18" customHeight="1" thickBot="1">
      <c r="A14" s="486" t="s">
        <v>14</v>
      </c>
      <c r="B14" s="463" t="s">
        <v>422</v>
      </c>
      <c r="C14" s="487"/>
      <c r="D14" s="464"/>
      <c r="E14" s="466"/>
      <c r="F14" s="84"/>
      <c r="G14" s="84"/>
      <c r="H14" s="85"/>
    </row>
    <row r="15" spans="1:8" ht="18" customHeight="1" thickBot="1">
      <c r="A15" s="481" t="s">
        <v>15</v>
      </c>
      <c r="B15" s="455" t="s">
        <v>434</v>
      </c>
      <c r="C15" s="482"/>
      <c r="D15" s="483"/>
      <c r="E15" s="488">
        <f>E5+E10</f>
        <v>61607</v>
      </c>
      <c r="F15" s="93">
        <f>F5+F10</f>
        <v>61357</v>
      </c>
      <c r="G15" s="93">
        <f>G5+G10</f>
        <v>54407</v>
      </c>
      <c r="H15" s="485">
        <f>H5+H10</f>
        <v>50807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702" t="s">
        <v>99</v>
      </c>
      <c r="C1" s="702"/>
      <c r="D1" s="702"/>
    </row>
    <row r="2" spans="1:4" s="10" customFormat="1" ht="26.25" thickBot="1">
      <c r="A2" s="19" t="s">
        <v>116</v>
      </c>
      <c r="B2" s="334" t="s">
        <v>244</v>
      </c>
      <c r="C2" s="334" t="s">
        <v>436</v>
      </c>
      <c r="D2" s="20" t="s">
        <v>233</v>
      </c>
    </row>
    <row r="3" spans="1:4" ht="18" customHeight="1">
      <c r="A3" s="328" t="s">
        <v>203</v>
      </c>
      <c r="B3" s="174"/>
      <c r="C3" s="331"/>
      <c r="D3" s="332"/>
    </row>
    <row r="4" spans="1:4" ht="18" customHeight="1">
      <c r="A4" s="104" t="s">
        <v>245</v>
      </c>
      <c r="B4" s="88">
        <v>368</v>
      </c>
      <c r="C4" s="333">
        <v>368</v>
      </c>
      <c r="D4" s="397"/>
    </row>
    <row r="5" spans="1:4" ht="18" customHeight="1">
      <c r="A5" s="104" t="s">
        <v>328</v>
      </c>
      <c r="B5" s="88"/>
      <c r="C5" s="333"/>
      <c r="D5" s="397"/>
    </row>
    <row r="6" spans="1:4" ht="18" customHeight="1">
      <c r="A6" s="104" t="s">
        <v>246</v>
      </c>
      <c r="B6" s="88">
        <v>329</v>
      </c>
      <c r="C6" s="333">
        <v>329</v>
      </c>
      <c r="D6" s="397"/>
    </row>
    <row r="7" spans="1:4" ht="18" customHeight="1">
      <c r="A7" s="104" t="s">
        <v>247</v>
      </c>
      <c r="B7" s="88">
        <v>11000</v>
      </c>
      <c r="C7" s="333">
        <v>11000</v>
      </c>
      <c r="D7" s="397"/>
    </row>
    <row r="8" spans="1:4" ht="18" customHeight="1">
      <c r="A8" s="104" t="s">
        <v>248</v>
      </c>
      <c r="B8" s="88">
        <v>5300</v>
      </c>
      <c r="C8" s="333">
        <v>5300</v>
      </c>
      <c r="D8" s="397"/>
    </row>
    <row r="9" spans="1:4" ht="18" customHeight="1">
      <c r="A9" s="104" t="s">
        <v>249</v>
      </c>
      <c r="B9" s="88">
        <v>994</v>
      </c>
      <c r="C9" s="333">
        <v>994</v>
      </c>
      <c r="D9" s="397"/>
    </row>
    <row r="10" spans="1:4" ht="18" customHeight="1">
      <c r="A10" s="104" t="s">
        <v>250</v>
      </c>
      <c r="B10" s="88">
        <v>700</v>
      </c>
      <c r="C10" s="333">
        <v>700</v>
      </c>
      <c r="D10" s="397"/>
    </row>
    <row r="11" spans="1:4" ht="18" customHeight="1">
      <c r="A11" s="104" t="s">
        <v>251</v>
      </c>
      <c r="B11" s="88">
        <v>300</v>
      </c>
      <c r="C11" s="333">
        <v>300</v>
      </c>
      <c r="D11" s="397"/>
    </row>
    <row r="12" spans="1:4" ht="18" customHeight="1">
      <c r="A12" s="104" t="s">
        <v>252</v>
      </c>
      <c r="B12" s="88">
        <v>340</v>
      </c>
      <c r="C12" s="333">
        <v>340</v>
      </c>
      <c r="D12" s="397"/>
    </row>
    <row r="13" spans="1:4" ht="18" customHeight="1">
      <c r="A13" s="104" t="s">
        <v>253</v>
      </c>
      <c r="B13" s="88">
        <v>40</v>
      </c>
      <c r="C13" s="333">
        <v>40</v>
      </c>
      <c r="D13" s="397"/>
    </row>
    <row r="14" spans="1:4" ht="18" customHeight="1">
      <c r="A14" s="104" t="s">
        <v>254</v>
      </c>
      <c r="B14" s="88">
        <v>200</v>
      </c>
      <c r="C14" s="333">
        <v>200</v>
      </c>
      <c r="D14" s="397"/>
    </row>
    <row r="15" spans="1:4" ht="18" customHeight="1">
      <c r="A15" s="104" t="s">
        <v>255</v>
      </c>
      <c r="B15" s="88">
        <v>120</v>
      </c>
      <c r="C15" s="333">
        <v>120</v>
      </c>
      <c r="D15" s="397"/>
    </row>
    <row r="16" spans="1:4" ht="18" customHeight="1">
      <c r="A16" s="104" t="s">
        <v>329</v>
      </c>
      <c r="B16" s="88"/>
      <c r="C16" s="333"/>
      <c r="D16" s="397"/>
    </row>
    <row r="17" spans="1:4" ht="18" customHeight="1">
      <c r="A17" s="329" t="s">
        <v>256</v>
      </c>
      <c r="B17" s="88"/>
      <c r="C17" s="333"/>
      <c r="D17" s="397"/>
    </row>
    <row r="18" spans="1:4" ht="18" customHeight="1">
      <c r="A18" s="104" t="s">
        <v>257</v>
      </c>
      <c r="B18" s="88">
        <v>120</v>
      </c>
      <c r="C18" s="333">
        <v>120</v>
      </c>
      <c r="D18" s="397"/>
    </row>
    <row r="19" spans="1:4" ht="18" customHeight="1">
      <c r="A19" s="105" t="s">
        <v>258</v>
      </c>
      <c r="B19" s="88">
        <v>2500</v>
      </c>
      <c r="C19" s="333">
        <v>2500</v>
      </c>
      <c r="D19" s="397"/>
    </row>
    <row r="20" spans="1:4" ht="18" customHeight="1">
      <c r="A20" s="105" t="s">
        <v>259</v>
      </c>
      <c r="B20" s="88">
        <v>150</v>
      </c>
      <c r="C20" s="333">
        <v>150</v>
      </c>
      <c r="D20" s="397"/>
    </row>
    <row r="21" spans="1:4" ht="18" customHeight="1">
      <c r="A21" s="105" t="s">
        <v>260</v>
      </c>
      <c r="B21" s="88">
        <v>100</v>
      </c>
      <c r="C21" s="333">
        <v>100</v>
      </c>
      <c r="D21" s="397"/>
    </row>
    <row r="22" spans="1:4" ht="18" customHeight="1">
      <c r="A22" s="105" t="s">
        <v>330</v>
      </c>
      <c r="B22" s="88"/>
      <c r="C22" s="333">
        <v>2664</v>
      </c>
      <c r="D22" s="397"/>
    </row>
    <row r="23" spans="1:4" ht="18" customHeight="1">
      <c r="A23" s="105" t="s">
        <v>331</v>
      </c>
      <c r="B23" s="88"/>
      <c r="C23" s="333">
        <v>180</v>
      </c>
      <c r="D23" s="397"/>
    </row>
    <row r="24" spans="1:4" ht="18" customHeight="1">
      <c r="A24" s="105" t="s">
        <v>435</v>
      </c>
      <c r="B24" s="88"/>
      <c r="C24" s="333">
        <v>100</v>
      </c>
      <c r="D24" s="397"/>
    </row>
    <row r="25" spans="1:4" ht="18" customHeight="1">
      <c r="A25" s="105" t="s">
        <v>437</v>
      </c>
      <c r="B25" s="88"/>
      <c r="C25" s="333">
        <v>1688</v>
      </c>
      <c r="D25" s="397"/>
    </row>
    <row r="26" spans="1:4" ht="18" customHeight="1">
      <c r="A26" s="105"/>
      <c r="B26" s="88"/>
      <c r="C26" s="333"/>
      <c r="D26" s="397"/>
    </row>
    <row r="27" spans="1:4" ht="18" customHeight="1">
      <c r="A27" s="105"/>
      <c r="B27" s="88"/>
      <c r="C27" s="333"/>
      <c r="D27" s="397"/>
    </row>
    <row r="28" spans="1:4" ht="18" customHeight="1">
      <c r="A28" s="105"/>
      <c r="B28" s="88"/>
      <c r="C28" s="333"/>
      <c r="D28" s="397"/>
    </row>
    <row r="29" spans="1:4" ht="18" customHeight="1">
      <c r="A29" s="105"/>
      <c r="B29" s="88"/>
      <c r="C29" s="333"/>
      <c r="D29" s="397"/>
    </row>
    <row r="30" spans="1:4" ht="18" customHeight="1">
      <c r="A30" s="104"/>
      <c r="B30" s="88"/>
      <c r="C30" s="333"/>
      <c r="D30" s="397"/>
    </row>
    <row r="31" spans="1:4" ht="18" customHeight="1">
      <c r="A31" s="104"/>
      <c r="B31" s="88"/>
      <c r="C31" s="333"/>
      <c r="D31" s="397"/>
    </row>
    <row r="32" spans="1:4" ht="18" customHeight="1">
      <c r="A32" s="106"/>
      <c r="B32" s="88"/>
      <c r="C32" s="333"/>
      <c r="D32" s="397"/>
    </row>
    <row r="33" spans="1:4" ht="18" customHeight="1" thickBot="1">
      <c r="A33" s="330"/>
      <c r="B33" s="177"/>
      <c r="C33" s="333"/>
      <c r="D33" s="398"/>
    </row>
    <row r="34" spans="1:4" ht="18" customHeight="1" thickBot="1">
      <c r="A34" s="107" t="s">
        <v>107</v>
      </c>
      <c r="B34" s="217">
        <f>SUM(B3:B33)</f>
        <v>22561</v>
      </c>
      <c r="C34" s="217">
        <f>SUM(C3:C33)</f>
        <v>27193</v>
      </c>
      <c r="D34" s="399"/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dőlt"11.számú melléklet&amp;"Times New Roman CE,Dőlt"&amp;12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50390625" style="50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490" customFormat="1" ht="15.75" thickBot="1">
      <c r="A1" s="489"/>
      <c r="D1" s="491" t="s">
        <v>99</v>
      </c>
    </row>
    <row r="2" spans="1:4" s="492" customFormat="1" ht="48" customHeight="1" thickBot="1">
      <c r="A2" s="19" t="s">
        <v>1</v>
      </c>
      <c r="B2" s="334" t="s">
        <v>2</v>
      </c>
      <c r="C2" s="334" t="s">
        <v>438</v>
      </c>
      <c r="D2" s="20" t="s">
        <v>439</v>
      </c>
    </row>
    <row r="3" spans="1:4" s="492" customFormat="1" ht="18" customHeight="1" thickBot="1">
      <c r="A3" s="493">
        <v>1</v>
      </c>
      <c r="B3" s="494">
        <v>2</v>
      </c>
      <c r="C3" s="494">
        <v>3</v>
      </c>
      <c r="D3" s="249">
        <v>4</v>
      </c>
    </row>
    <row r="4" spans="1:4" ht="18" customHeight="1">
      <c r="A4" s="495" t="s">
        <v>3</v>
      </c>
      <c r="B4" s="496" t="s">
        <v>440</v>
      </c>
      <c r="C4" s="82">
        <v>8430</v>
      </c>
      <c r="D4" s="497">
        <v>430</v>
      </c>
    </row>
    <row r="5" spans="1:4" ht="18" customHeight="1">
      <c r="A5" s="498" t="s">
        <v>5</v>
      </c>
      <c r="B5" s="499" t="s">
        <v>441</v>
      </c>
      <c r="C5" s="84">
        <v>700</v>
      </c>
      <c r="D5" s="85">
        <v>100</v>
      </c>
    </row>
    <row r="6" spans="1:4" ht="18" customHeight="1">
      <c r="A6" s="498" t="s">
        <v>7</v>
      </c>
      <c r="B6" s="499"/>
      <c r="C6" s="84"/>
      <c r="D6" s="85"/>
    </row>
    <row r="7" spans="1:4" ht="18" customHeight="1">
      <c r="A7" s="498" t="s">
        <v>8</v>
      </c>
      <c r="B7" s="499"/>
      <c r="C7" s="84"/>
      <c r="D7" s="85"/>
    </row>
    <row r="8" spans="1:4" ht="18" customHeight="1">
      <c r="A8" s="498" t="s">
        <v>9</v>
      </c>
      <c r="B8" s="499"/>
      <c r="C8" s="84"/>
      <c r="D8" s="85"/>
    </row>
    <row r="9" spans="1:4" ht="18" customHeight="1">
      <c r="A9" s="498" t="s">
        <v>11</v>
      </c>
      <c r="B9" s="499"/>
      <c r="C9" s="84"/>
      <c r="D9" s="85"/>
    </row>
    <row r="10" spans="1:4" ht="18" customHeight="1">
      <c r="A10" s="498" t="s">
        <v>12</v>
      </c>
      <c r="B10" s="499"/>
      <c r="C10" s="84"/>
      <c r="D10" s="85"/>
    </row>
    <row r="11" spans="1:4" ht="18" customHeight="1">
      <c r="A11" s="498" t="s">
        <v>14</v>
      </c>
      <c r="B11" s="499"/>
      <c r="C11" s="84"/>
      <c r="D11" s="85"/>
    </row>
    <row r="12" spans="1:4" ht="18" customHeight="1">
      <c r="A12" s="498" t="s">
        <v>15</v>
      </c>
      <c r="B12" s="499"/>
      <c r="C12" s="84"/>
      <c r="D12" s="85"/>
    </row>
    <row r="13" spans="1:4" ht="18" customHeight="1">
      <c r="A13" s="498" t="s">
        <v>16</v>
      </c>
      <c r="B13" s="499"/>
      <c r="C13" s="84"/>
      <c r="D13" s="85"/>
    </row>
    <row r="14" spans="1:4" ht="18" customHeight="1">
      <c r="A14" s="498" t="s">
        <v>17</v>
      </c>
      <c r="B14" s="499"/>
      <c r="C14" s="84"/>
      <c r="D14" s="85"/>
    </row>
    <row r="15" spans="1:4" ht="18" customHeight="1">
      <c r="A15" s="498" t="s">
        <v>18</v>
      </c>
      <c r="B15" s="499"/>
      <c r="C15" s="84"/>
      <c r="D15" s="85"/>
    </row>
    <row r="16" spans="1:4" ht="18" customHeight="1">
      <c r="A16" s="498" t="s">
        <v>19</v>
      </c>
      <c r="B16" s="499"/>
      <c r="C16" s="84"/>
      <c r="D16" s="85"/>
    </row>
    <row r="17" spans="1:4" ht="18" customHeight="1">
      <c r="A17" s="498" t="s">
        <v>20</v>
      </c>
      <c r="B17" s="499"/>
      <c r="C17" s="84"/>
      <c r="D17" s="85"/>
    </row>
    <row r="18" spans="1:4" ht="18" customHeight="1">
      <c r="A18" s="498" t="s">
        <v>21</v>
      </c>
      <c r="B18" s="499"/>
      <c r="C18" s="84"/>
      <c r="D18" s="85"/>
    </row>
    <row r="19" spans="1:4" ht="18" customHeight="1">
      <c r="A19" s="498" t="s">
        <v>22</v>
      </c>
      <c r="B19" s="499"/>
      <c r="C19" s="84"/>
      <c r="D19" s="85"/>
    </row>
    <row r="20" spans="1:4" ht="18" customHeight="1">
      <c r="A20" s="498" t="s">
        <v>23</v>
      </c>
      <c r="B20" s="499"/>
      <c r="C20" s="84"/>
      <c r="D20" s="85"/>
    </row>
    <row r="21" spans="1:4" ht="18" customHeight="1">
      <c r="A21" s="498" t="s">
        <v>24</v>
      </c>
      <c r="B21" s="499"/>
      <c r="C21" s="84"/>
      <c r="D21" s="85"/>
    </row>
    <row r="22" spans="1:4" ht="18" customHeight="1">
      <c r="A22" s="498" t="s">
        <v>25</v>
      </c>
      <c r="B22" s="499"/>
      <c r="C22" s="84"/>
      <c r="D22" s="85"/>
    </row>
    <row r="23" spans="1:4" ht="18" customHeight="1">
      <c r="A23" s="498" t="s">
        <v>26</v>
      </c>
      <c r="B23" s="499"/>
      <c r="C23" s="84"/>
      <c r="D23" s="85"/>
    </row>
    <row r="24" spans="1:4" ht="18" customHeight="1">
      <c r="A24" s="498" t="s">
        <v>27</v>
      </c>
      <c r="B24" s="499"/>
      <c r="C24" s="84"/>
      <c r="D24" s="85"/>
    </row>
    <row r="25" spans="1:4" ht="18" customHeight="1">
      <c r="A25" s="498" t="s">
        <v>28</v>
      </c>
      <c r="B25" s="499"/>
      <c r="C25" s="84"/>
      <c r="D25" s="85"/>
    </row>
    <row r="26" spans="1:4" ht="18" customHeight="1">
      <c r="A26" s="498" t="s">
        <v>29</v>
      </c>
      <c r="B26" s="499"/>
      <c r="C26" s="84"/>
      <c r="D26" s="85"/>
    </row>
    <row r="27" spans="1:4" ht="18" customHeight="1">
      <c r="A27" s="498" t="s">
        <v>30</v>
      </c>
      <c r="B27" s="499"/>
      <c r="C27" s="84"/>
      <c r="D27" s="85"/>
    </row>
    <row r="28" spans="1:4" ht="18" customHeight="1">
      <c r="A28" s="498" t="s">
        <v>31</v>
      </c>
      <c r="B28" s="499"/>
      <c r="C28" s="84"/>
      <c r="D28" s="85"/>
    </row>
    <row r="29" spans="1:4" ht="18" customHeight="1" thickBot="1">
      <c r="A29" s="500" t="s">
        <v>33</v>
      </c>
      <c r="B29" s="501"/>
      <c r="C29" s="502"/>
      <c r="D29" s="503"/>
    </row>
    <row r="30" spans="1:4" ht="18" customHeight="1" thickBot="1">
      <c r="A30" s="504" t="s">
        <v>34</v>
      </c>
      <c r="B30" s="505" t="s">
        <v>358</v>
      </c>
      <c r="C30" s="506">
        <f>SUM(C4:C29)</f>
        <v>9130</v>
      </c>
      <c r="D30" s="507">
        <f>SUM(D4:D29)</f>
        <v>530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490" customFormat="1" ht="21.75" customHeight="1" thickBot="1">
      <c r="A1" s="489"/>
      <c r="D1" s="509" t="s">
        <v>99</v>
      </c>
    </row>
    <row r="2" spans="1:4" s="510" customFormat="1" ht="15" thickBot="1">
      <c r="A2" s="19" t="s">
        <v>100</v>
      </c>
      <c r="B2" s="334" t="s">
        <v>442</v>
      </c>
      <c r="C2" s="334" t="s">
        <v>443</v>
      </c>
      <c r="D2" s="20" t="s">
        <v>444</v>
      </c>
    </row>
    <row r="3" spans="1:4" s="514" customFormat="1" ht="15" thickBot="1">
      <c r="A3" s="511" t="s">
        <v>445</v>
      </c>
      <c r="B3" s="512"/>
      <c r="C3" s="512"/>
      <c r="D3" s="513"/>
    </row>
    <row r="4" spans="1:4" s="1" customFormat="1" ht="43.5" customHeight="1">
      <c r="A4" s="515" t="s">
        <v>446</v>
      </c>
      <c r="B4" s="82">
        <v>23005</v>
      </c>
      <c r="C4" s="82">
        <v>25050</v>
      </c>
      <c r="D4" s="497">
        <v>25500</v>
      </c>
    </row>
    <row r="5" spans="1:4" s="1" customFormat="1" ht="12.75">
      <c r="A5" s="516" t="s">
        <v>447</v>
      </c>
      <c r="B5" s="84">
        <v>8800</v>
      </c>
      <c r="C5" s="84">
        <v>9200</v>
      </c>
      <c r="D5" s="85">
        <v>9400</v>
      </c>
    </row>
    <row r="6" spans="1:4" s="1" customFormat="1" ht="24">
      <c r="A6" s="516" t="s">
        <v>448</v>
      </c>
      <c r="B6" s="84">
        <v>79902</v>
      </c>
      <c r="C6" s="84">
        <v>80200</v>
      </c>
      <c r="D6" s="85">
        <v>82600</v>
      </c>
    </row>
    <row r="7" spans="1:4" s="1" customFormat="1" ht="15.75" customHeight="1">
      <c r="A7" s="516" t="s">
        <v>449</v>
      </c>
      <c r="B7" s="84">
        <v>13111</v>
      </c>
      <c r="C7" s="84">
        <v>12500</v>
      </c>
      <c r="D7" s="85">
        <v>12800</v>
      </c>
    </row>
    <row r="8" spans="1:4" s="1" customFormat="1" ht="24">
      <c r="A8" s="516" t="s">
        <v>450</v>
      </c>
      <c r="B8" s="84"/>
      <c r="C8" s="84"/>
      <c r="D8" s="85"/>
    </row>
    <row r="9" spans="1:4" s="1" customFormat="1" ht="12.75">
      <c r="A9" s="516" t="s">
        <v>451</v>
      </c>
      <c r="B9" s="84">
        <v>3350</v>
      </c>
      <c r="C9" s="84"/>
      <c r="D9" s="85"/>
    </row>
    <row r="10" spans="1:4" s="1" customFormat="1" ht="12.75">
      <c r="A10" s="516" t="s">
        <v>452</v>
      </c>
      <c r="B10" s="84"/>
      <c r="C10" s="84"/>
      <c r="D10" s="85"/>
    </row>
    <row r="11" spans="1:4" s="1" customFormat="1" ht="24.75" thickBot="1">
      <c r="A11" s="517" t="s">
        <v>453</v>
      </c>
      <c r="B11" s="502">
        <v>6920</v>
      </c>
      <c r="C11" s="502"/>
      <c r="D11" s="503"/>
    </row>
    <row r="12" spans="1:4" s="2" customFormat="1" ht="15.75" thickBot="1">
      <c r="A12" s="518" t="s">
        <v>454</v>
      </c>
      <c r="B12" s="519">
        <f>SUM(B4:B11)</f>
        <v>135088</v>
      </c>
      <c r="C12" s="519">
        <f>SUM(C4:C11)</f>
        <v>126950</v>
      </c>
      <c r="D12" s="195">
        <f>SUM(D4:D11)</f>
        <v>130300</v>
      </c>
    </row>
    <row r="13" spans="1:4" s="1" customFormat="1" ht="12.75">
      <c r="A13" s="520" t="s">
        <v>455</v>
      </c>
      <c r="B13" s="228">
        <v>22958</v>
      </c>
      <c r="C13" s="228">
        <v>22300</v>
      </c>
      <c r="D13" s="521">
        <v>22750</v>
      </c>
    </row>
    <row r="14" spans="1:4" s="1" customFormat="1" ht="12.75">
      <c r="A14" s="522" t="s">
        <v>47</v>
      </c>
      <c r="B14" s="108">
        <v>6272</v>
      </c>
      <c r="C14" s="108">
        <v>6200</v>
      </c>
      <c r="D14" s="110">
        <v>6450</v>
      </c>
    </row>
    <row r="15" spans="1:4" s="1" customFormat="1" ht="36">
      <c r="A15" s="522" t="s">
        <v>456</v>
      </c>
      <c r="B15" s="108">
        <v>38786</v>
      </c>
      <c r="C15" s="108">
        <v>35414</v>
      </c>
      <c r="D15" s="110">
        <v>36838</v>
      </c>
    </row>
    <row r="16" spans="1:4" s="1" customFormat="1" ht="12.75">
      <c r="A16" s="522" t="s">
        <v>457</v>
      </c>
      <c r="B16" s="108">
        <v>22841</v>
      </c>
      <c r="C16" s="108">
        <v>18900</v>
      </c>
      <c r="D16" s="110">
        <v>12100</v>
      </c>
    </row>
    <row r="17" spans="1:4" s="1" customFormat="1" ht="15.75" customHeight="1">
      <c r="A17" s="522" t="s">
        <v>83</v>
      </c>
      <c r="B17" s="108">
        <v>5083</v>
      </c>
      <c r="C17" s="108">
        <v>4400</v>
      </c>
      <c r="D17" s="110">
        <v>4550</v>
      </c>
    </row>
    <row r="18" spans="1:4" s="1" customFormat="1" ht="15.75" customHeight="1">
      <c r="A18" s="522" t="s">
        <v>458</v>
      </c>
      <c r="B18" s="108"/>
      <c r="C18" s="108"/>
      <c r="D18" s="110"/>
    </row>
    <row r="19" spans="1:4" s="1" customFormat="1" ht="12.75">
      <c r="A19" s="522" t="s">
        <v>459</v>
      </c>
      <c r="B19" s="108"/>
      <c r="C19" s="108">
        <v>3350</v>
      </c>
      <c r="D19" s="110"/>
    </row>
    <row r="20" spans="1:4" s="1" customFormat="1" ht="14.25" customHeight="1">
      <c r="A20" s="522" t="s">
        <v>460</v>
      </c>
      <c r="B20" s="108"/>
      <c r="C20" s="108">
        <v>365</v>
      </c>
      <c r="D20" s="110"/>
    </row>
    <row r="21" spans="1:4" s="1" customFormat="1" ht="14.25" customHeight="1">
      <c r="A21" s="523" t="s">
        <v>461</v>
      </c>
      <c r="B21" s="109">
        <v>32140</v>
      </c>
      <c r="C21" s="109">
        <v>31200</v>
      </c>
      <c r="D21" s="524">
        <v>32600</v>
      </c>
    </row>
    <row r="22" spans="1:4" s="1" customFormat="1" ht="15.75" customHeight="1" thickBot="1">
      <c r="A22" s="525" t="s">
        <v>50</v>
      </c>
      <c r="B22" s="320">
        <v>1200</v>
      </c>
      <c r="C22" s="320">
        <v>200</v>
      </c>
      <c r="D22" s="314">
        <v>200</v>
      </c>
    </row>
    <row r="23" spans="1:4" s="527" customFormat="1" ht="20.25" customHeight="1" thickBot="1">
      <c r="A23" s="526" t="s">
        <v>462</v>
      </c>
      <c r="B23" s="506">
        <f>SUM(B13:B22)</f>
        <v>129280</v>
      </c>
      <c r="C23" s="506">
        <f>SUM(C13:C22)</f>
        <v>122329</v>
      </c>
      <c r="D23" s="507">
        <f>SUM(D13:D22)</f>
        <v>115488</v>
      </c>
    </row>
    <row r="24" spans="1:4" ht="28.5" customHeight="1" thickBot="1">
      <c r="A24" s="528"/>
      <c r="B24" s="528"/>
      <c r="C24" s="528"/>
      <c r="D24" s="529" t="s">
        <v>99</v>
      </c>
    </row>
    <row r="25" spans="1:4" s="510" customFormat="1" ht="15" thickBot="1">
      <c r="A25" s="530" t="s">
        <v>100</v>
      </c>
      <c r="B25" s="334" t="s">
        <v>442</v>
      </c>
      <c r="C25" s="334" t="s">
        <v>443</v>
      </c>
      <c r="D25" s="20" t="s">
        <v>444</v>
      </c>
    </row>
    <row r="26" spans="1:4" s="514" customFormat="1" ht="15" thickBot="1">
      <c r="A26" s="531" t="s">
        <v>463</v>
      </c>
      <c r="B26" s="532"/>
      <c r="C26" s="532"/>
      <c r="D26" s="533"/>
    </row>
    <row r="27" spans="1:4" s="1" customFormat="1" ht="24">
      <c r="A27" s="534" t="s">
        <v>464</v>
      </c>
      <c r="B27" s="386">
        <v>18504</v>
      </c>
      <c r="C27" s="386">
        <v>18700</v>
      </c>
      <c r="D27" s="535">
        <v>19700</v>
      </c>
    </row>
    <row r="28" spans="1:4" s="1" customFormat="1" ht="12.75">
      <c r="A28" s="520" t="s">
        <v>465</v>
      </c>
      <c r="B28" s="228"/>
      <c r="C28" s="228"/>
      <c r="D28" s="521"/>
    </row>
    <row r="29" spans="1:4" s="1" customFormat="1" ht="15" customHeight="1">
      <c r="A29" s="522" t="s">
        <v>466</v>
      </c>
      <c r="B29" s="108">
        <v>220</v>
      </c>
      <c r="C29" s="108">
        <v>350</v>
      </c>
      <c r="D29" s="110">
        <v>400</v>
      </c>
    </row>
    <row r="30" spans="1:4" s="1" customFormat="1" ht="15" customHeight="1">
      <c r="A30" s="522" t="s">
        <v>467</v>
      </c>
      <c r="B30" s="108"/>
      <c r="C30" s="108"/>
      <c r="D30" s="110"/>
    </row>
    <row r="31" spans="1:4" s="1" customFormat="1" ht="24">
      <c r="A31" s="522" t="s">
        <v>468</v>
      </c>
      <c r="B31" s="108"/>
      <c r="C31" s="108"/>
      <c r="D31" s="110"/>
    </row>
    <row r="32" spans="1:4" s="1" customFormat="1" ht="24">
      <c r="A32" s="522" t="s">
        <v>469</v>
      </c>
      <c r="B32" s="108"/>
      <c r="C32" s="108"/>
      <c r="D32" s="110"/>
    </row>
    <row r="33" spans="1:4" s="1" customFormat="1" ht="12.75">
      <c r="A33" s="522" t="s">
        <v>470</v>
      </c>
      <c r="B33" s="108">
        <v>25000</v>
      </c>
      <c r="C33" s="108"/>
      <c r="D33" s="110"/>
    </row>
    <row r="34" spans="1:4" s="1" customFormat="1" ht="12.75">
      <c r="A34" s="522" t="s">
        <v>471</v>
      </c>
      <c r="B34" s="108"/>
      <c r="C34" s="108"/>
      <c r="D34" s="110"/>
    </row>
    <row r="35" spans="1:4" s="1" customFormat="1" ht="24.75" thickBot="1">
      <c r="A35" s="525" t="s">
        <v>472</v>
      </c>
      <c r="B35" s="320"/>
      <c r="C35" s="320"/>
      <c r="D35" s="314"/>
    </row>
    <row r="36" spans="1:4" s="1" customFormat="1" ht="21" customHeight="1" thickBot="1">
      <c r="A36" s="518" t="s">
        <v>473</v>
      </c>
      <c r="B36" s="519">
        <f>SUM(B27:B35)</f>
        <v>43724</v>
      </c>
      <c r="C36" s="519">
        <f>SUM(C27:C35)</f>
        <v>19050</v>
      </c>
      <c r="D36" s="195">
        <f>SUM(D27:D35)</f>
        <v>20100</v>
      </c>
    </row>
    <row r="37" spans="1:4" s="1" customFormat="1" ht="15" customHeight="1">
      <c r="A37" s="520" t="s">
        <v>474</v>
      </c>
      <c r="B37" s="228">
        <v>1920</v>
      </c>
      <c r="C37" s="228">
        <v>1500</v>
      </c>
      <c r="D37" s="521">
        <v>7500</v>
      </c>
    </row>
    <row r="38" spans="1:4" s="1" customFormat="1" ht="15" customHeight="1">
      <c r="A38" s="522" t="s">
        <v>475</v>
      </c>
      <c r="B38" s="108">
        <v>1277</v>
      </c>
      <c r="C38" s="108">
        <v>2691</v>
      </c>
      <c r="D38" s="110">
        <v>7932</v>
      </c>
    </row>
    <row r="39" spans="1:4" s="1" customFormat="1" ht="24">
      <c r="A39" s="522" t="s">
        <v>476</v>
      </c>
      <c r="B39" s="108"/>
      <c r="C39" s="108"/>
      <c r="D39" s="110"/>
    </row>
    <row r="40" spans="1:4" s="1" customFormat="1" ht="15" customHeight="1">
      <c r="A40" s="522" t="s">
        <v>477</v>
      </c>
      <c r="B40" s="108">
        <v>8352</v>
      </c>
      <c r="C40" s="108"/>
      <c r="D40" s="110"/>
    </row>
    <row r="41" spans="1:4" s="1" customFormat="1" ht="15" customHeight="1">
      <c r="A41" s="522" t="s">
        <v>478</v>
      </c>
      <c r="B41" s="108"/>
      <c r="C41" s="108"/>
      <c r="D41" s="110"/>
    </row>
    <row r="42" spans="1:4" s="1" customFormat="1" ht="15" customHeight="1">
      <c r="A42" s="522" t="s">
        <v>479</v>
      </c>
      <c r="B42" s="108">
        <v>3600</v>
      </c>
      <c r="C42" s="108">
        <v>3600</v>
      </c>
      <c r="D42" s="110">
        <v>3600</v>
      </c>
    </row>
    <row r="43" spans="1:4" s="1" customFormat="1" ht="12.75">
      <c r="A43" s="522" t="s">
        <v>480</v>
      </c>
      <c r="B43" s="108">
        <v>3000</v>
      </c>
      <c r="C43" s="108">
        <v>5880</v>
      </c>
      <c r="D43" s="110">
        <v>5880</v>
      </c>
    </row>
    <row r="44" spans="1:4" s="1" customFormat="1" ht="12.75">
      <c r="A44" s="523" t="s">
        <v>481</v>
      </c>
      <c r="B44" s="109"/>
      <c r="C44" s="109"/>
      <c r="D44" s="524"/>
    </row>
    <row r="45" spans="1:4" s="1" customFormat="1" ht="15" customHeight="1" thickBot="1">
      <c r="A45" s="525" t="s">
        <v>50</v>
      </c>
      <c r="B45" s="320">
        <v>31383</v>
      </c>
      <c r="C45" s="320">
        <v>10000</v>
      </c>
      <c r="D45" s="314">
        <v>10000</v>
      </c>
    </row>
    <row r="46" spans="1:4" s="514" customFormat="1" ht="15" customHeight="1" thickBot="1">
      <c r="A46" s="518" t="s">
        <v>482</v>
      </c>
      <c r="B46" s="519">
        <f>SUM(B37:B45)</f>
        <v>49532</v>
      </c>
      <c r="C46" s="519">
        <f>SUM(C37:C45)</f>
        <v>23671</v>
      </c>
      <c r="D46" s="195">
        <f>SUM(D37:D45)</f>
        <v>34912</v>
      </c>
    </row>
    <row r="47" spans="1:4" s="536" customFormat="1" ht="15" customHeight="1" thickBot="1">
      <c r="A47" s="518" t="s">
        <v>483</v>
      </c>
      <c r="B47" s="519">
        <f>B12+B36</f>
        <v>178812</v>
      </c>
      <c r="C47" s="519">
        <f>C12+C36</f>
        <v>146000</v>
      </c>
      <c r="D47" s="195">
        <f>D12+D36</f>
        <v>150400</v>
      </c>
    </row>
    <row r="48" spans="1:4" s="536" customFormat="1" ht="15" customHeight="1" thickBot="1">
      <c r="A48" s="526" t="s">
        <v>484</v>
      </c>
      <c r="B48" s="506">
        <f>B23+B46</f>
        <v>178812</v>
      </c>
      <c r="C48" s="506">
        <f>C23+C46</f>
        <v>146000</v>
      </c>
      <c r="D48" s="507">
        <f>D23+D46</f>
        <v>150400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2009/2010/2011. évi alakulását bemutató mérleg&amp;"Times New Roman CE,Normál"&amp;10
&amp;R&amp;"Times New Roman CE,Félkövér dőlt"&amp;12 13. sz. melléklet</oddHeader>
  </headerFooter>
  <rowBreaks count="1" manualBreakCount="1">
    <brk id="2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C22" sqref="C22"/>
    </sheetView>
  </sheetViews>
  <sheetFormatPr defaultColWidth="9.00390625" defaultRowHeight="12.75"/>
  <cols>
    <col min="1" max="1" width="6.375" style="541" customWidth="1"/>
    <col min="2" max="2" width="29.00390625" style="573" customWidth="1"/>
    <col min="3" max="4" width="9.00390625" style="573" customWidth="1"/>
    <col min="5" max="5" width="9.50390625" style="573" customWidth="1"/>
    <col min="6" max="6" width="8.875" style="573" customWidth="1"/>
    <col min="7" max="7" width="8.625" style="573" customWidth="1"/>
    <col min="8" max="8" width="8.875" style="573" customWidth="1"/>
    <col min="9" max="9" width="8.125" style="573" customWidth="1"/>
    <col min="10" max="14" width="9.50390625" style="573" customWidth="1"/>
    <col min="15" max="15" width="12.625" style="541" customWidth="1"/>
    <col min="16" max="16384" width="9.375" style="573" customWidth="1"/>
  </cols>
  <sheetData>
    <row r="1" spans="1:15" s="541" customFormat="1" ht="25.5" customHeight="1" thickBot="1">
      <c r="A1" s="537" t="s">
        <v>1</v>
      </c>
      <c r="B1" s="538" t="s">
        <v>100</v>
      </c>
      <c r="C1" s="539" t="s">
        <v>485</v>
      </c>
      <c r="D1" s="539" t="s">
        <v>486</v>
      </c>
      <c r="E1" s="539" t="s">
        <v>487</v>
      </c>
      <c r="F1" s="539" t="s">
        <v>488</v>
      </c>
      <c r="G1" s="539" t="s">
        <v>489</v>
      </c>
      <c r="H1" s="539" t="s">
        <v>490</v>
      </c>
      <c r="I1" s="539" t="s">
        <v>491</v>
      </c>
      <c r="J1" s="539" t="s">
        <v>492</v>
      </c>
      <c r="K1" s="539" t="s">
        <v>493</v>
      </c>
      <c r="L1" s="539" t="s">
        <v>494</v>
      </c>
      <c r="M1" s="539" t="s">
        <v>495</v>
      </c>
      <c r="N1" s="539" t="s">
        <v>496</v>
      </c>
      <c r="O1" s="540" t="s">
        <v>358</v>
      </c>
    </row>
    <row r="2" spans="1:15" s="546" customFormat="1" ht="15" customHeight="1" thickBot="1">
      <c r="A2" s="542" t="s">
        <v>3</v>
      </c>
      <c r="B2" s="543" t="s">
        <v>60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5"/>
    </row>
    <row r="3" spans="1:15" s="546" customFormat="1" ht="15" customHeight="1">
      <c r="A3" s="547" t="s">
        <v>5</v>
      </c>
      <c r="B3" s="548" t="s">
        <v>497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>
        <f aca="true" t="shared" si="0" ref="O3:O12">SUM(C3:N3)</f>
        <v>0</v>
      </c>
    </row>
    <row r="4" spans="1:15" s="555" customFormat="1" ht="13.5" customHeight="1">
      <c r="A4" s="551" t="s">
        <v>7</v>
      </c>
      <c r="B4" s="552" t="s">
        <v>498</v>
      </c>
      <c r="C4" s="553">
        <v>2100</v>
      </c>
      <c r="D4" s="553">
        <v>2050</v>
      </c>
      <c r="E4" s="553">
        <v>4600</v>
      </c>
      <c r="F4" s="553">
        <v>2350</v>
      </c>
      <c r="G4" s="553">
        <v>2200</v>
      </c>
      <c r="H4" s="553">
        <v>2100</v>
      </c>
      <c r="I4" s="553">
        <v>2395</v>
      </c>
      <c r="J4" s="553">
        <v>2300</v>
      </c>
      <c r="K4" s="553">
        <v>4500</v>
      </c>
      <c r="L4" s="553">
        <v>2600</v>
      </c>
      <c r="M4" s="553">
        <v>2410</v>
      </c>
      <c r="N4" s="553">
        <v>2200</v>
      </c>
      <c r="O4" s="554">
        <f t="shared" si="0"/>
        <v>31805</v>
      </c>
    </row>
    <row r="5" spans="1:15" s="555" customFormat="1" ht="13.5" customHeight="1">
      <c r="A5" s="547" t="s">
        <v>8</v>
      </c>
      <c r="B5" s="556" t="s">
        <v>499</v>
      </c>
      <c r="C5" s="557">
        <v>6200</v>
      </c>
      <c r="D5" s="557">
        <v>6500</v>
      </c>
      <c r="E5" s="557">
        <v>6200</v>
      </c>
      <c r="F5" s="557">
        <v>6600</v>
      </c>
      <c r="G5" s="557">
        <v>6700</v>
      </c>
      <c r="H5" s="557">
        <v>6700</v>
      </c>
      <c r="I5" s="557">
        <v>6700</v>
      </c>
      <c r="J5" s="557">
        <v>6700</v>
      </c>
      <c r="K5" s="557">
        <v>6700</v>
      </c>
      <c r="L5" s="557">
        <v>6700</v>
      </c>
      <c r="M5" s="557">
        <v>6700</v>
      </c>
      <c r="N5" s="557">
        <v>7502</v>
      </c>
      <c r="O5" s="558">
        <f t="shared" si="0"/>
        <v>79902</v>
      </c>
    </row>
    <row r="6" spans="1:15" s="555" customFormat="1" ht="13.5" customHeight="1">
      <c r="A6" s="547" t="s">
        <v>9</v>
      </c>
      <c r="B6" s="552" t="s">
        <v>500</v>
      </c>
      <c r="C6" s="553"/>
      <c r="D6" s="553">
        <v>60</v>
      </c>
      <c r="E6" s="553">
        <v>3250</v>
      </c>
      <c r="F6" s="553">
        <v>12000</v>
      </c>
      <c r="G6" s="553">
        <v>60</v>
      </c>
      <c r="H6" s="553"/>
      <c r="I6" s="553">
        <v>50</v>
      </c>
      <c r="J6" s="553"/>
      <c r="K6" s="553">
        <v>3250</v>
      </c>
      <c r="L6" s="553">
        <v>4</v>
      </c>
      <c r="M6" s="553">
        <v>50</v>
      </c>
      <c r="N6" s="553"/>
      <c r="O6" s="554">
        <f t="shared" si="0"/>
        <v>18724</v>
      </c>
    </row>
    <row r="7" spans="1:15" s="555" customFormat="1" ht="13.5" customHeight="1">
      <c r="A7" s="547" t="s">
        <v>10</v>
      </c>
      <c r="B7" s="552" t="s">
        <v>501</v>
      </c>
      <c r="C7" s="553">
        <v>930</v>
      </c>
      <c r="D7" s="553">
        <v>1320</v>
      </c>
      <c r="E7" s="553">
        <v>1010</v>
      </c>
      <c r="F7" s="553">
        <v>1422</v>
      </c>
      <c r="G7" s="553">
        <v>1050</v>
      </c>
      <c r="H7" s="553">
        <v>1559</v>
      </c>
      <c r="I7" s="553">
        <v>970</v>
      </c>
      <c r="J7" s="553">
        <v>950</v>
      </c>
      <c r="K7" s="553">
        <v>970</v>
      </c>
      <c r="L7" s="553">
        <v>980</v>
      </c>
      <c r="M7" s="553">
        <v>980</v>
      </c>
      <c r="N7" s="553">
        <v>970</v>
      </c>
      <c r="O7" s="554">
        <f t="shared" si="0"/>
        <v>13111</v>
      </c>
    </row>
    <row r="8" spans="1:15" s="555" customFormat="1" ht="13.5" customHeight="1">
      <c r="A8" s="547" t="s">
        <v>11</v>
      </c>
      <c r="B8" s="552" t="s">
        <v>131</v>
      </c>
      <c r="C8" s="553"/>
      <c r="D8" s="553"/>
      <c r="E8" s="553"/>
      <c r="F8" s="553"/>
      <c r="G8" s="553">
        <v>25000</v>
      </c>
      <c r="H8" s="553"/>
      <c r="I8" s="553"/>
      <c r="J8" s="553"/>
      <c r="K8" s="553">
        <v>3350</v>
      </c>
      <c r="L8" s="553"/>
      <c r="M8" s="553"/>
      <c r="N8" s="553"/>
      <c r="O8" s="554">
        <f t="shared" si="0"/>
        <v>28350</v>
      </c>
    </row>
    <row r="9" spans="1:15" s="555" customFormat="1" ht="13.5" customHeight="1">
      <c r="A9" s="547" t="s">
        <v>12</v>
      </c>
      <c r="B9" s="552" t="s">
        <v>181</v>
      </c>
      <c r="C9" s="553">
        <v>6920</v>
      </c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4">
        <f t="shared" si="0"/>
        <v>6920</v>
      </c>
    </row>
    <row r="10" spans="1:15" s="555" customFormat="1" ht="13.5" customHeight="1">
      <c r="A10" s="547" t="s">
        <v>13</v>
      </c>
      <c r="B10" s="552" t="s">
        <v>502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4">
        <f t="shared" si="0"/>
        <v>0</v>
      </c>
    </row>
    <row r="11" spans="1:15" s="555" customFormat="1" ht="13.5" customHeight="1" thickBot="1">
      <c r="A11" s="547" t="s">
        <v>14</v>
      </c>
      <c r="B11" s="559" t="s">
        <v>503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1">
        <f t="shared" si="0"/>
        <v>0</v>
      </c>
    </row>
    <row r="12" spans="1:15" s="546" customFormat="1" ht="15.75" customHeight="1" thickBot="1">
      <c r="A12" s="542" t="s">
        <v>15</v>
      </c>
      <c r="B12" s="562" t="s">
        <v>504</v>
      </c>
      <c r="C12" s="563">
        <f aca="true" t="shared" si="1" ref="C12:N12">SUM(C3:C11)</f>
        <v>16150</v>
      </c>
      <c r="D12" s="563">
        <f t="shared" si="1"/>
        <v>9930</v>
      </c>
      <c r="E12" s="563">
        <f t="shared" si="1"/>
        <v>15060</v>
      </c>
      <c r="F12" s="563">
        <f t="shared" si="1"/>
        <v>22372</v>
      </c>
      <c r="G12" s="563">
        <f t="shared" si="1"/>
        <v>35010</v>
      </c>
      <c r="H12" s="563">
        <f t="shared" si="1"/>
        <v>10359</v>
      </c>
      <c r="I12" s="563">
        <f t="shared" si="1"/>
        <v>10115</v>
      </c>
      <c r="J12" s="563">
        <f t="shared" si="1"/>
        <v>9950</v>
      </c>
      <c r="K12" s="563">
        <f t="shared" si="1"/>
        <v>18770</v>
      </c>
      <c r="L12" s="563">
        <f t="shared" si="1"/>
        <v>10284</v>
      </c>
      <c r="M12" s="563">
        <f t="shared" si="1"/>
        <v>10140</v>
      </c>
      <c r="N12" s="563">
        <f t="shared" si="1"/>
        <v>10672</v>
      </c>
      <c r="O12" s="564">
        <f t="shared" si="0"/>
        <v>178812</v>
      </c>
    </row>
    <row r="13" spans="1:15" s="546" customFormat="1" ht="15" customHeight="1" thickBot="1">
      <c r="A13" s="542" t="s">
        <v>16</v>
      </c>
      <c r="B13" s="565" t="s">
        <v>79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45"/>
    </row>
    <row r="14" spans="1:15" s="555" customFormat="1" ht="13.5" customHeight="1">
      <c r="A14" s="567" t="s">
        <v>17</v>
      </c>
      <c r="B14" s="556" t="s">
        <v>102</v>
      </c>
      <c r="C14" s="557">
        <v>1720</v>
      </c>
      <c r="D14" s="557">
        <v>1910</v>
      </c>
      <c r="E14" s="557">
        <v>2350</v>
      </c>
      <c r="F14" s="557">
        <v>1880</v>
      </c>
      <c r="G14" s="557">
        <v>1910</v>
      </c>
      <c r="H14" s="557">
        <v>1890</v>
      </c>
      <c r="I14" s="557">
        <v>1850</v>
      </c>
      <c r="J14" s="557">
        <v>1810</v>
      </c>
      <c r="K14" s="557">
        <v>1850</v>
      </c>
      <c r="L14" s="557">
        <v>1950</v>
      </c>
      <c r="M14" s="557">
        <v>1850</v>
      </c>
      <c r="N14" s="557">
        <v>1988</v>
      </c>
      <c r="O14" s="558">
        <f aca="true" t="shared" si="2" ref="O14:O24">SUM(C14:N14)</f>
        <v>22958</v>
      </c>
    </row>
    <row r="15" spans="1:15" s="555" customFormat="1" ht="13.5" customHeight="1">
      <c r="A15" s="551" t="s">
        <v>18</v>
      </c>
      <c r="B15" s="552" t="s">
        <v>505</v>
      </c>
      <c r="C15" s="553">
        <v>508</v>
      </c>
      <c r="D15" s="553">
        <v>525</v>
      </c>
      <c r="E15" s="553">
        <v>525</v>
      </c>
      <c r="F15" s="553">
        <v>525</v>
      </c>
      <c r="G15" s="553">
        <v>524</v>
      </c>
      <c r="H15" s="553">
        <v>523</v>
      </c>
      <c r="I15" s="553">
        <v>525</v>
      </c>
      <c r="J15" s="553">
        <v>525</v>
      </c>
      <c r="K15" s="553">
        <v>529</v>
      </c>
      <c r="L15" s="553">
        <v>522</v>
      </c>
      <c r="M15" s="553">
        <v>520</v>
      </c>
      <c r="N15" s="553">
        <v>521</v>
      </c>
      <c r="O15" s="554">
        <f t="shared" si="2"/>
        <v>6272</v>
      </c>
    </row>
    <row r="16" spans="1:15" s="555" customFormat="1" ht="13.5" customHeight="1">
      <c r="A16" s="551" t="s">
        <v>19</v>
      </c>
      <c r="B16" s="552" t="s">
        <v>82</v>
      </c>
      <c r="C16" s="553">
        <v>3286</v>
      </c>
      <c r="D16" s="553">
        <v>3005</v>
      </c>
      <c r="E16" s="553">
        <v>3020</v>
      </c>
      <c r="F16" s="553">
        <v>3450</v>
      </c>
      <c r="G16" s="553">
        <v>3455</v>
      </c>
      <c r="H16" s="553">
        <v>3657</v>
      </c>
      <c r="I16" s="553">
        <v>3600</v>
      </c>
      <c r="J16" s="553">
        <v>2995</v>
      </c>
      <c r="K16" s="553">
        <v>3000</v>
      </c>
      <c r="L16" s="553">
        <v>3300</v>
      </c>
      <c r="M16" s="553">
        <v>3020</v>
      </c>
      <c r="N16" s="553">
        <v>2998</v>
      </c>
      <c r="O16" s="554">
        <f t="shared" si="2"/>
        <v>38786</v>
      </c>
    </row>
    <row r="17" spans="1:15" s="555" customFormat="1" ht="13.5" customHeight="1">
      <c r="A17" s="551" t="s">
        <v>20</v>
      </c>
      <c r="B17" s="552" t="s">
        <v>506</v>
      </c>
      <c r="C17" s="553"/>
      <c r="D17" s="553"/>
      <c r="E17" s="553">
        <v>4000</v>
      </c>
      <c r="F17" s="553">
        <v>500</v>
      </c>
      <c r="G17" s="553"/>
      <c r="H17" s="553">
        <v>1187</v>
      </c>
      <c r="I17" s="553"/>
      <c r="J17" s="553"/>
      <c r="K17" s="553">
        <v>1600</v>
      </c>
      <c r="L17" s="553">
        <v>1450</v>
      </c>
      <c r="M17" s="553">
        <v>1412</v>
      </c>
      <c r="N17" s="553">
        <v>1400</v>
      </c>
      <c r="O17" s="554">
        <f t="shared" si="2"/>
        <v>11549</v>
      </c>
    </row>
    <row r="18" spans="1:15" s="555" customFormat="1" ht="13.5" customHeight="1">
      <c r="A18" s="551" t="s">
        <v>21</v>
      </c>
      <c r="B18" s="552" t="s">
        <v>507</v>
      </c>
      <c r="C18" s="553">
        <v>750</v>
      </c>
      <c r="D18" s="553">
        <v>1000</v>
      </c>
      <c r="E18" s="553">
        <v>3325</v>
      </c>
      <c r="F18" s="553">
        <v>3230</v>
      </c>
      <c r="G18" s="553">
        <v>2300</v>
      </c>
      <c r="H18" s="553">
        <v>2245</v>
      </c>
      <c r="I18" s="553">
        <v>1290</v>
      </c>
      <c r="J18" s="553">
        <v>1000</v>
      </c>
      <c r="K18" s="553">
        <v>3325</v>
      </c>
      <c r="L18" s="553">
        <v>1381</v>
      </c>
      <c r="M18" s="553">
        <v>920</v>
      </c>
      <c r="N18" s="553">
        <v>2075</v>
      </c>
      <c r="O18" s="554">
        <f t="shared" si="2"/>
        <v>22841</v>
      </c>
    </row>
    <row r="19" spans="1:15" s="555" customFormat="1" ht="13.5" customHeight="1">
      <c r="A19" s="551" t="s">
        <v>22</v>
      </c>
      <c r="B19" s="552" t="s">
        <v>508</v>
      </c>
      <c r="C19" s="553">
        <v>360</v>
      </c>
      <c r="D19" s="553">
        <v>380</v>
      </c>
      <c r="E19" s="553">
        <v>380</v>
      </c>
      <c r="F19" s="553">
        <v>380</v>
      </c>
      <c r="G19" s="553">
        <v>330</v>
      </c>
      <c r="H19" s="553">
        <v>1049</v>
      </c>
      <c r="I19" s="553">
        <v>330</v>
      </c>
      <c r="J19" s="553">
        <v>340</v>
      </c>
      <c r="K19" s="553">
        <v>354</v>
      </c>
      <c r="L19" s="553">
        <v>380</v>
      </c>
      <c r="M19" s="553">
        <v>400</v>
      </c>
      <c r="N19" s="553">
        <v>400</v>
      </c>
      <c r="O19" s="554">
        <f t="shared" si="2"/>
        <v>5083</v>
      </c>
    </row>
    <row r="20" spans="1:15" s="555" customFormat="1" ht="13.5" customHeight="1">
      <c r="A20" s="551" t="s">
        <v>23</v>
      </c>
      <c r="B20" s="552" t="s">
        <v>50</v>
      </c>
      <c r="C20" s="553"/>
      <c r="D20" s="553">
        <v>500</v>
      </c>
      <c r="E20" s="553">
        <v>3100</v>
      </c>
      <c r="F20" s="553">
        <v>1910</v>
      </c>
      <c r="G20" s="553">
        <v>560</v>
      </c>
      <c r="H20" s="553">
        <v>500</v>
      </c>
      <c r="I20" s="553">
        <v>12200</v>
      </c>
      <c r="J20" s="553">
        <v>100</v>
      </c>
      <c r="K20" s="553">
        <v>12800</v>
      </c>
      <c r="L20" s="553">
        <v>813</v>
      </c>
      <c r="M20" s="553">
        <v>100</v>
      </c>
      <c r="N20" s="553"/>
      <c r="O20" s="554">
        <f t="shared" si="2"/>
        <v>32583</v>
      </c>
    </row>
    <row r="21" spans="1:15" s="555" customFormat="1" ht="13.5" customHeight="1">
      <c r="A21" s="551" t="s">
        <v>24</v>
      </c>
      <c r="B21" s="552" t="s">
        <v>509</v>
      </c>
      <c r="C21" s="553"/>
      <c r="D21" s="553"/>
      <c r="E21" s="553">
        <v>1650</v>
      </c>
      <c r="F21" s="553"/>
      <c r="G21" s="553"/>
      <c r="H21" s="553">
        <v>1650</v>
      </c>
      <c r="I21" s="553"/>
      <c r="J21" s="553"/>
      <c r="K21" s="553">
        <v>1650</v>
      </c>
      <c r="L21" s="553"/>
      <c r="M21" s="553"/>
      <c r="N21" s="553">
        <v>1650</v>
      </c>
      <c r="O21" s="554">
        <f t="shared" si="2"/>
        <v>6600</v>
      </c>
    </row>
    <row r="22" spans="1:15" s="555" customFormat="1" ht="13.5" customHeight="1">
      <c r="A22" s="551" t="s">
        <v>25</v>
      </c>
      <c r="B22" s="552" t="s">
        <v>134</v>
      </c>
      <c r="C22" s="553">
        <v>2555</v>
      </c>
      <c r="D22" s="553">
        <v>3150</v>
      </c>
      <c r="E22" s="553">
        <v>2550</v>
      </c>
      <c r="F22" s="553">
        <v>2550</v>
      </c>
      <c r="G22" s="553">
        <v>3300</v>
      </c>
      <c r="H22" s="553">
        <v>2500</v>
      </c>
      <c r="I22" s="553">
        <v>2500</v>
      </c>
      <c r="J22" s="553">
        <v>2450</v>
      </c>
      <c r="K22" s="553">
        <v>2757</v>
      </c>
      <c r="L22" s="553">
        <v>2728</v>
      </c>
      <c r="M22" s="553">
        <v>2550</v>
      </c>
      <c r="N22" s="553">
        <v>2550</v>
      </c>
      <c r="O22" s="554">
        <f t="shared" si="2"/>
        <v>32140</v>
      </c>
    </row>
    <row r="23" spans="1:15" s="555" customFormat="1" ht="13.5" customHeight="1" thickBot="1">
      <c r="A23" s="551" t="s">
        <v>26</v>
      </c>
      <c r="B23" s="552" t="s">
        <v>172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4">
        <f t="shared" si="2"/>
        <v>0</v>
      </c>
    </row>
    <row r="24" spans="1:15" s="546" customFormat="1" ht="15.75" customHeight="1" thickBot="1">
      <c r="A24" s="568" t="s">
        <v>27</v>
      </c>
      <c r="B24" s="562" t="s">
        <v>510</v>
      </c>
      <c r="C24" s="563">
        <f aca="true" t="shared" si="3" ref="C24:N24">SUM(C14:C23)</f>
        <v>9179</v>
      </c>
      <c r="D24" s="563">
        <f t="shared" si="3"/>
        <v>10470</v>
      </c>
      <c r="E24" s="563">
        <f t="shared" si="3"/>
        <v>20900</v>
      </c>
      <c r="F24" s="563">
        <f t="shared" si="3"/>
        <v>14425</v>
      </c>
      <c r="G24" s="563">
        <f t="shared" si="3"/>
        <v>12379</v>
      </c>
      <c r="H24" s="563">
        <f t="shared" si="3"/>
        <v>15201</v>
      </c>
      <c r="I24" s="563">
        <f t="shared" si="3"/>
        <v>22295</v>
      </c>
      <c r="J24" s="563">
        <f t="shared" si="3"/>
        <v>9220</v>
      </c>
      <c r="K24" s="563">
        <f t="shared" si="3"/>
        <v>27865</v>
      </c>
      <c r="L24" s="563">
        <f t="shared" si="3"/>
        <v>12524</v>
      </c>
      <c r="M24" s="563">
        <f t="shared" si="3"/>
        <v>10772</v>
      </c>
      <c r="N24" s="563">
        <f t="shared" si="3"/>
        <v>13582</v>
      </c>
      <c r="O24" s="564">
        <f t="shared" si="2"/>
        <v>178812</v>
      </c>
    </row>
    <row r="25" spans="1:15" ht="16.5" thickBot="1">
      <c r="A25" s="569" t="s">
        <v>28</v>
      </c>
      <c r="B25" s="570" t="s">
        <v>511</v>
      </c>
      <c r="C25" s="571">
        <f aca="true" t="shared" si="4" ref="C25:O25">C12-C24</f>
        <v>6971</v>
      </c>
      <c r="D25" s="571">
        <f t="shared" si="4"/>
        <v>-540</v>
      </c>
      <c r="E25" s="571">
        <f t="shared" si="4"/>
        <v>-5840</v>
      </c>
      <c r="F25" s="571">
        <f t="shared" si="4"/>
        <v>7947</v>
      </c>
      <c r="G25" s="571">
        <f t="shared" si="4"/>
        <v>22631</v>
      </c>
      <c r="H25" s="571">
        <f t="shared" si="4"/>
        <v>-4842</v>
      </c>
      <c r="I25" s="571">
        <f t="shared" si="4"/>
        <v>-12180</v>
      </c>
      <c r="J25" s="571">
        <f t="shared" si="4"/>
        <v>730</v>
      </c>
      <c r="K25" s="571">
        <f t="shared" si="4"/>
        <v>-9095</v>
      </c>
      <c r="L25" s="571">
        <f t="shared" si="4"/>
        <v>-2240</v>
      </c>
      <c r="M25" s="571">
        <f t="shared" si="4"/>
        <v>-632</v>
      </c>
      <c r="N25" s="571">
        <f t="shared" si="4"/>
        <v>-2910</v>
      </c>
      <c r="O25" s="572">
        <f t="shared" si="4"/>
        <v>0</v>
      </c>
    </row>
    <row r="26" ht="15.75">
      <c r="A26" s="574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2009. évre&amp;R&amp;"Times New Roman CE,Félkövér dőlt"&amp;12 14. sz. melléklet&amp;"Times New Roman CE,Normál"&amp;10
&amp;"Times New Roman CE,Félkövér dőlt"Ezer forintban !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O2" sqref="O2"/>
    </sheetView>
  </sheetViews>
  <sheetFormatPr defaultColWidth="9.00390625" defaultRowHeight="12.75"/>
  <cols>
    <col min="1" max="1" width="7.875" style="541" customWidth="1"/>
    <col min="2" max="2" width="22.875" style="573" customWidth="1"/>
    <col min="3" max="14" width="9.50390625" style="573" customWidth="1"/>
    <col min="15" max="15" width="12.125" style="541" customWidth="1"/>
    <col min="16" max="16384" width="9.375" style="573" customWidth="1"/>
  </cols>
  <sheetData>
    <row r="1" spans="1:15" s="541" customFormat="1" ht="30" customHeight="1" thickBot="1">
      <c r="A1" s="575" t="s">
        <v>1</v>
      </c>
      <c r="B1" s="576" t="s">
        <v>512</v>
      </c>
      <c r="C1" s="577" t="s">
        <v>485</v>
      </c>
      <c r="D1" s="578" t="s">
        <v>486</v>
      </c>
      <c r="E1" s="578" t="s">
        <v>487</v>
      </c>
      <c r="F1" s="578" t="s">
        <v>488</v>
      </c>
      <c r="G1" s="578" t="s">
        <v>489</v>
      </c>
      <c r="H1" s="578" t="s">
        <v>490</v>
      </c>
      <c r="I1" s="578" t="s">
        <v>491</v>
      </c>
      <c r="J1" s="578" t="s">
        <v>492</v>
      </c>
      <c r="K1" s="578" t="s">
        <v>493</v>
      </c>
      <c r="L1" s="578" t="s">
        <v>494</v>
      </c>
      <c r="M1" s="578" t="s">
        <v>495</v>
      </c>
      <c r="N1" s="579" t="s">
        <v>496</v>
      </c>
      <c r="O1" s="580" t="s">
        <v>358</v>
      </c>
    </row>
    <row r="2" spans="1:15" s="541" customFormat="1" ht="15.75">
      <c r="A2" s="581" t="s">
        <v>3</v>
      </c>
      <c r="B2" s="582" t="s">
        <v>513</v>
      </c>
      <c r="C2" s="583">
        <v>2555</v>
      </c>
      <c r="D2" s="584">
        <v>3150</v>
      </c>
      <c r="E2" s="584">
        <v>2550</v>
      </c>
      <c r="F2" s="584">
        <v>2550</v>
      </c>
      <c r="G2" s="584">
        <v>3300</v>
      </c>
      <c r="H2" s="584">
        <v>2500</v>
      </c>
      <c r="I2" s="584">
        <v>2500</v>
      </c>
      <c r="J2" s="584">
        <v>2450</v>
      </c>
      <c r="K2" s="584">
        <v>2757</v>
      </c>
      <c r="L2" s="584">
        <v>2728</v>
      </c>
      <c r="M2" s="584">
        <v>2550</v>
      </c>
      <c r="N2" s="585">
        <v>2550</v>
      </c>
      <c r="O2" s="586">
        <f aca="true" t="shared" si="0" ref="O2:O26">SUM(C2:N2)</f>
        <v>32140</v>
      </c>
    </row>
    <row r="3" spans="1:15" ht="15.75">
      <c r="A3" s="587" t="s">
        <v>5</v>
      </c>
      <c r="B3" s="588"/>
      <c r="C3" s="589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1"/>
      <c r="O3" s="592">
        <f t="shared" si="0"/>
        <v>0</v>
      </c>
    </row>
    <row r="4" spans="1:15" ht="15.75">
      <c r="A4" s="587" t="s">
        <v>7</v>
      </c>
      <c r="B4" s="588"/>
      <c r="C4" s="589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1"/>
      <c r="O4" s="592">
        <f t="shared" si="0"/>
        <v>0</v>
      </c>
    </row>
    <row r="5" spans="1:15" ht="15.75">
      <c r="A5" s="587" t="s">
        <v>8</v>
      </c>
      <c r="B5" s="588"/>
      <c r="C5" s="589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1"/>
      <c r="O5" s="592">
        <f t="shared" si="0"/>
        <v>0</v>
      </c>
    </row>
    <row r="6" spans="1:15" ht="15.75">
      <c r="A6" s="587" t="s">
        <v>9</v>
      </c>
      <c r="B6" s="588"/>
      <c r="C6" s="589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1"/>
      <c r="O6" s="592">
        <f t="shared" si="0"/>
        <v>0</v>
      </c>
    </row>
    <row r="7" spans="1:15" ht="15.75">
      <c r="A7" s="587" t="s">
        <v>10</v>
      </c>
      <c r="B7" s="588"/>
      <c r="C7" s="589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1"/>
      <c r="O7" s="592">
        <f t="shared" si="0"/>
        <v>0</v>
      </c>
    </row>
    <row r="8" spans="1:15" ht="15.75">
      <c r="A8" s="587" t="s">
        <v>11</v>
      </c>
      <c r="B8" s="588"/>
      <c r="C8" s="589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1"/>
      <c r="O8" s="592">
        <f t="shared" si="0"/>
        <v>0</v>
      </c>
    </row>
    <row r="9" spans="1:15" ht="15.75">
      <c r="A9" s="587" t="s">
        <v>12</v>
      </c>
      <c r="B9" s="588"/>
      <c r="C9" s="589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1"/>
      <c r="O9" s="592">
        <f t="shared" si="0"/>
        <v>0</v>
      </c>
    </row>
    <row r="10" spans="1:15" ht="15.75">
      <c r="A10" s="587" t="s">
        <v>13</v>
      </c>
      <c r="B10" s="588"/>
      <c r="C10" s="589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1"/>
      <c r="O10" s="592">
        <f t="shared" si="0"/>
        <v>0</v>
      </c>
    </row>
    <row r="11" spans="1:15" ht="15.75">
      <c r="A11" s="593" t="s">
        <v>14</v>
      </c>
      <c r="B11" s="588"/>
      <c r="C11" s="589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1"/>
      <c r="O11" s="592">
        <f t="shared" si="0"/>
        <v>0</v>
      </c>
    </row>
    <row r="12" spans="1:15" s="541" customFormat="1" ht="15.75">
      <c r="A12" s="593" t="s">
        <v>15</v>
      </c>
      <c r="B12" s="588"/>
      <c r="C12" s="589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1"/>
      <c r="O12" s="592">
        <f t="shared" si="0"/>
        <v>0</v>
      </c>
    </row>
    <row r="13" spans="1:15" s="541" customFormat="1" ht="15.75">
      <c r="A13" s="593" t="s">
        <v>16</v>
      </c>
      <c r="B13" s="588"/>
      <c r="C13" s="589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1"/>
      <c r="O13" s="592">
        <f t="shared" si="0"/>
        <v>0</v>
      </c>
    </row>
    <row r="14" spans="1:15" ht="15.75">
      <c r="A14" s="593" t="s">
        <v>17</v>
      </c>
      <c r="B14" s="588"/>
      <c r="C14" s="589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1"/>
      <c r="O14" s="592">
        <f t="shared" si="0"/>
        <v>0</v>
      </c>
    </row>
    <row r="15" spans="1:15" ht="15.75">
      <c r="A15" s="593" t="s">
        <v>18</v>
      </c>
      <c r="B15" s="588"/>
      <c r="C15" s="589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1"/>
      <c r="O15" s="592">
        <f t="shared" si="0"/>
        <v>0</v>
      </c>
    </row>
    <row r="16" spans="1:15" ht="15.75">
      <c r="A16" s="593" t="s">
        <v>19</v>
      </c>
      <c r="B16" s="588"/>
      <c r="C16" s="589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1"/>
      <c r="O16" s="592">
        <f t="shared" si="0"/>
        <v>0</v>
      </c>
    </row>
    <row r="17" spans="1:15" ht="15.75">
      <c r="A17" s="593" t="s">
        <v>20</v>
      </c>
      <c r="B17" s="588"/>
      <c r="C17" s="589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1"/>
      <c r="O17" s="592">
        <f t="shared" si="0"/>
        <v>0</v>
      </c>
    </row>
    <row r="18" spans="1:15" ht="15.75">
      <c r="A18" s="593" t="s">
        <v>21</v>
      </c>
      <c r="B18" s="588"/>
      <c r="C18" s="589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1"/>
      <c r="O18" s="592">
        <f t="shared" si="0"/>
        <v>0</v>
      </c>
    </row>
    <row r="19" spans="1:15" ht="15.75">
      <c r="A19" s="593" t="s">
        <v>22</v>
      </c>
      <c r="B19" s="588"/>
      <c r="C19" s="589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1"/>
      <c r="O19" s="592">
        <f t="shared" si="0"/>
        <v>0</v>
      </c>
    </row>
    <row r="20" spans="1:15" ht="15.75">
      <c r="A20" s="593" t="s">
        <v>23</v>
      </c>
      <c r="B20" s="588"/>
      <c r="C20" s="589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1"/>
      <c r="O20" s="592">
        <f t="shared" si="0"/>
        <v>0</v>
      </c>
    </row>
    <row r="21" spans="1:15" ht="15.75">
      <c r="A21" s="593" t="s">
        <v>24</v>
      </c>
      <c r="B21" s="588"/>
      <c r="C21" s="589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1"/>
      <c r="O21" s="592">
        <f t="shared" si="0"/>
        <v>0</v>
      </c>
    </row>
    <row r="22" spans="1:15" ht="15.75">
      <c r="A22" s="593" t="s">
        <v>25</v>
      </c>
      <c r="B22" s="588"/>
      <c r="C22" s="589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1"/>
      <c r="O22" s="592">
        <f t="shared" si="0"/>
        <v>0</v>
      </c>
    </row>
    <row r="23" spans="1:15" ht="15.75">
      <c r="A23" s="593" t="s">
        <v>26</v>
      </c>
      <c r="B23" s="588"/>
      <c r="C23" s="589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1"/>
      <c r="O23" s="592">
        <f t="shared" si="0"/>
        <v>0</v>
      </c>
    </row>
    <row r="24" spans="1:15" ht="15.75">
      <c r="A24" s="593" t="s">
        <v>27</v>
      </c>
      <c r="B24" s="588"/>
      <c r="C24" s="589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1"/>
      <c r="O24" s="592">
        <f t="shared" si="0"/>
        <v>0</v>
      </c>
    </row>
    <row r="25" spans="1:15" ht="16.5" thickBot="1">
      <c r="A25" s="593" t="s">
        <v>28</v>
      </c>
      <c r="B25" s="594"/>
      <c r="C25" s="595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7"/>
      <c r="O25" s="598">
        <f t="shared" si="0"/>
        <v>0</v>
      </c>
    </row>
    <row r="26" spans="1:15" s="541" customFormat="1" ht="16.5" thickBot="1">
      <c r="A26" s="599" t="s">
        <v>29</v>
      </c>
      <c r="B26" s="600" t="s">
        <v>358</v>
      </c>
      <c r="C26" s="601">
        <f aca="true" t="shared" si="1" ref="C26:N26">SUM(C2:C25)</f>
        <v>2555</v>
      </c>
      <c r="D26" s="602">
        <f t="shared" si="1"/>
        <v>3150</v>
      </c>
      <c r="E26" s="602">
        <f t="shared" si="1"/>
        <v>2550</v>
      </c>
      <c r="F26" s="602">
        <f t="shared" si="1"/>
        <v>2550</v>
      </c>
      <c r="G26" s="602">
        <f t="shared" si="1"/>
        <v>3300</v>
      </c>
      <c r="H26" s="602">
        <f t="shared" si="1"/>
        <v>2500</v>
      </c>
      <c r="I26" s="602">
        <f t="shared" si="1"/>
        <v>2500</v>
      </c>
      <c r="J26" s="602">
        <f t="shared" si="1"/>
        <v>2450</v>
      </c>
      <c r="K26" s="602">
        <f t="shared" si="1"/>
        <v>2757</v>
      </c>
      <c r="L26" s="602">
        <f t="shared" si="1"/>
        <v>2728</v>
      </c>
      <c r="M26" s="602">
        <f t="shared" si="1"/>
        <v>2550</v>
      </c>
      <c r="N26" s="603">
        <f t="shared" si="1"/>
        <v>2550</v>
      </c>
      <c r="O26" s="604">
        <f t="shared" si="0"/>
        <v>32140</v>
      </c>
    </row>
    <row r="27" spans="1:15" ht="15.75">
      <c r="A27" s="574"/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574"/>
    </row>
    <row r="28" ht="15.75">
      <c r="A28" s="574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2009. évre&amp;R&amp;"Times New Roman CE,Félkövér dőlt"&amp;12 15.sz.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53.625" style="0" customWidth="1"/>
    <col min="2" max="2" width="11.50390625" style="0" customWidth="1"/>
    <col min="3" max="3" width="12.625" style="0" customWidth="1"/>
    <col min="4" max="4" width="15.625" style="0" customWidth="1"/>
    <col min="5" max="5" width="16.00390625" style="0" customWidth="1"/>
    <col min="6" max="6" width="16.625" style="0" customWidth="1"/>
    <col min="7" max="7" width="17.875" style="0" customWidth="1"/>
  </cols>
  <sheetData>
    <row r="1" spans="1:7" ht="24.75" customHeight="1">
      <c r="A1" s="403" t="s">
        <v>334</v>
      </c>
      <c r="B1" s="404"/>
      <c r="C1" s="404"/>
      <c r="D1" s="404"/>
      <c r="E1" s="404"/>
      <c r="F1" s="404"/>
      <c r="G1" s="404"/>
    </row>
    <row r="2" spans="1:7" s="406" customFormat="1" ht="27.75" customHeight="1" thickBot="1">
      <c r="A2" s="405"/>
      <c r="B2" s="405"/>
      <c r="C2" s="405"/>
      <c r="D2" s="405"/>
      <c r="E2" s="405"/>
      <c r="F2" s="405"/>
      <c r="G2" s="405"/>
    </row>
    <row r="3" spans="1:7" s="407" customFormat="1" ht="24" customHeight="1">
      <c r="A3" s="616" t="s">
        <v>335</v>
      </c>
      <c r="B3" s="616" t="s">
        <v>336</v>
      </c>
      <c r="C3" s="616" t="s">
        <v>337</v>
      </c>
      <c r="D3" s="616" t="s">
        <v>338</v>
      </c>
      <c r="E3" s="616" t="s">
        <v>339</v>
      </c>
      <c r="F3" s="616" t="s">
        <v>340</v>
      </c>
      <c r="G3" s="616" t="s">
        <v>341</v>
      </c>
    </row>
    <row r="4" spans="1:7" s="408" customFormat="1" ht="16.5" customHeight="1">
      <c r="A4" s="617"/>
      <c r="B4" s="617"/>
      <c r="C4" s="617"/>
      <c r="D4" s="617"/>
      <c r="E4" s="617"/>
      <c r="F4" s="617"/>
      <c r="G4" s="617"/>
    </row>
    <row r="5" spans="1:7" s="409" customFormat="1" ht="13.5" thickBot="1">
      <c r="A5" s="617"/>
      <c r="B5" s="618"/>
      <c r="C5" s="618"/>
      <c r="D5" s="618"/>
      <c r="E5" s="618"/>
      <c r="F5" s="618"/>
      <c r="G5" s="618"/>
    </row>
    <row r="6" spans="1:7" s="408" customFormat="1" ht="16.5" customHeight="1" thickBot="1">
      <c r="A6" s="618"/>
      <c r="B6" s="410" t="s">
        <v>342</v>
      </c>
      <c r="C6" s="411" t="s">
        <v>343</v>
      </c>
      <c r="D6" s="411" t="s">
        <v>344</v>
      </c>
      <c r="E6" s="411" t="s">
        <v>345</v>
      </c>
      <c r="F6" s="411" t="s">
        <v>344</v>
      </c>
      <c r="G6" s="411" t="s">
        <v>344</v>
      </c>
    </row>
    <row r="7" spans="1:7" s="414" customFormat="1" ht="13.5" thickBot="1">
      <c r="A7" s="412">
        <v>1</v>
      </c>
      <c r="B7" s="413">
        <v>2</v>
      </c>
      <c r="C7" s="413">
        <v>3</v>
      </c>
      <c r="D7" s="413">
        <v>4</v>
      </c>
      <c r="E7" s="413">
        <v>5</v>
      </c>
      <c r="F7" s="413">
        <v>6</v>
      </c>
      <c r="G7" s="413">
        <v>7</v>
      </c>
    </row>
    <row r="8" spans="1:7" ht="20.25" customHeight="1">
      <c r="A8" s="415" t="s">
        <v>346</v>
      </c>
      <c r="B8" s="416">
        <v>1057</v>
      </c>
      <c r="C8" s="416">
        <v>1337</v>
      </c>
      <c r="D8" s="417">
        <f>B8*C8/1000</f>
        <v>1413.209</v>
      </c>
      <c r="E8" s="418">
        <v>100</v>
      </c>
      <c r="F8" s="417">
        <f aca="true" t="shared" si="0" ref="F8:F27">D8*E8/100</f>
        <v>1413.2089999999998</v>
      </c>
      <c r="G8" s="417">
        <f aca="true" t="shared" si="1" ref="G8:G27">D8-F8</f>
        <v>0</v>
      </c>
    </row>
    <row r="9" spans="1:7" ht="15.75">
      <c r="A9" s="419" t="s">
        <v>347</v>
      </c>
      <c r="B9" s="420">
        <v>86791</v>
      </c>
      <c r="C9" s="420">
        <v>1</v>
      </c>
      <c r="D9" s="417">
        <f>B9*C9/1000</f>
        <v>86.791</v>
      </c>
      <c r="E9" s="418">
        <v>100</v>
      </c>
      <c r="F9" s="417">
        <f t="shared" si="0"/>
        <v>86.791</v>
      </c>
      <c r="G9" s="417">
        <f t="shared" si="1"/>
        <v>0</v>
      </c>
    </row>
    <row r="10" spans="1:7" ht="15.75">
      <c r="A10" s="419" t="s">
        <v>348</v>
      </c>
      <c r="B10" s="420">
        <v>515</v>
      </c>
      <c r="C10" s="420">
        <v>1337</v>
      </c>
      <c r="D10" s="417">
        <f>B10*C10/1000</f>
        <v>688.555</v>
      </c>
      <c r="E10" s="418">
        <v>100</v>
      </c>
      <c r="F10" s="417">
        <f t="shared" si="0"/>
        <v>688.555</v>
      </c>
      <c r="G10" s="417">
        <f t="shared" si="1"/>
        <v>0</v>
      </c>
    </row>
    <row r="11" spans="1:7" ht="15.75">
      <c r="A11" s="419" t="s">
        <v>349</v>
      </c>
      <c r="B11" s="420">
        <v>500</v>
      </c>
      <c r="C11" s="420">
        <v>1337</v>
      </c>
      <c r="D11" s="417">
        <v>668</v>
      </c>
      <c r="E11" s="418">
        <v>100</v>
      </c>
      <c r="F11" s="417">
        <f t="shared" si="0"/>
        <v>668</v>
      </c>
      <c r="G11" s="417">
        <f t="shared" si="1"/>
        <v>0</v>
      </c>
    </row>
    <row r="12" spans="1:7" ht="15.75">
      <c r="A12" s="419" t="s">
        <v>350</v>
      </c>
      <c r="B12" s="420">
        <v>300000</v>
      </c>
      <c r="C12" s="420">
        <v>12</v>
      </c>
      <c r="D12" s="417">
        <f>B12*C12/1000</f>
        <v>3600</v>
      </c>
      <c r="E12" s="418">
        <v>100</v>
      </c>
      <c r="F12" s="417">
        <f t="shared" si="0"/>
        <v>3600</v>
      </c>
      <c r="G12" s="417">
        <f t="shared" si="1"/>
        <v>0</v>
      </c>
    </row>
    <row r="13" spans="1:7" ht="15.75">
      <c r="A13" s="419" t="s">
        <v>351</v>
      </c>
      <c r="B13" s="420">
        <v>203200</v>
      </c>
      <c r="C13" s="420">
        <v>12</v>
      </c>
      <c r="D13" s="417">
        <f>B13*C13/1000</f>
        <v>2438.4</v>
      </c>
      <c r="E13" s="418">
        <v>100</v>
      </c>
      <c r="F13" s="417">
        <f t="shared" si="0"/>
        <v>2438.4</v>
      </c>
      <c r="G13" s="417">
        <f t="shared" si="1"/>
        <v>0</v>
      </c>
    </row>
    <row r="14" spans="1:7" ht="15.75">
      <c r="A14" s="419" t="s">
        <v>352</v>
      </c>
      <c r="B14" s="420">
        <v>3088</v>
      </c>
      <c r="C14" s="420">
        <v>3</v>
      </c>
      <c r="D14" s="417">
        <f>B14*C14/1000</f>
        <v>9.264</v>
      </c>
      <c r="E14" s="418">
        <v>100</v>
      </c>
      <c r="F14" s="417">
        <f t="shared" si="0"/>
        <v>9.264</v>
      </c>
      <c r="G14" s="417">
        <f t="shared" si="1"/>
        <v>0</v>
      </c>
    </row>
    <row r="15" spans="1:7" ht="15.75">
      <c r="A15" s="419" t="s">
        <v>353</v>
      </c>
      <c r="B15" s="420">
        <v>1061</v>
      </c>
      <c r="C15" s="420">
        <v>1337</v>
      </c>
      <c r="D15" s="417">
        <f>B15*C15/1000</f>
        <v>1418.557</v>
      </c>
      <c r="E15" s="418">
        <v>100</v>
      </c>
      <c r="F15" s="417">
        <f t="shared" si="0"/>
        <v>1418.557</v>
      </c>
      <c r="G15" s="417">
        <f t="shared" si="1"/>
        <v>0</v>
      </c>
    </row>
    <row r="16" spans="1:7" ht="15.75">
      <c r="A16" s="419" t="s">
        <v>354</v>
      </c>
      <c r="B16" s="420"/>
      <c r="C16" s="420"/>
      <c r="D16" s="417">
        <v>7045</v>
      </c>
      <c r="E16" s="418">
        <v>100</v>
      </c>
      <c r="F16" s="417">
        <f t="shared" si="0"/>
        <v>7045</v>
      </c>
      <c r="G16" s="417">
        <f t="shared" si="1"/>
        <v>0</v>
      </c>
    </row>
    <row r="17" spans="1:7" ht="15.75">
      <c r="A17" s="419" t="s">
        <v>355</v>
      </c>
      <c r="B17" s="420">
        <v>91050</v>
      </c>
      <c r="C17" s="420">
        <v>2</v>
      </c>
      <c r="D17" s="417">
        <f aca="true" t="shared" si="2" ref="D17:D27">B17*C17/1000</f>
        <v>182.1</v>
      </c>
      <c r="E17" s="418">
        <v>100</v>
      </c>
      <c r="F17" s="417">
        <f t="shared" si="0"/>
        <v>182.1</v>
      </c>
      <c r="G17" s="417">
        <f t="shared" si="1"/>
        <v>0</v>
      </c>
    </row>
    <row r="18" spans="1:7" ht="15.75">
      <c r="A18" s="419" t="s">
        <v>356</v>
      </c>
      <c r="B18" s="420">
        <v>80700</v>
      </c>
      <c r="C18" s="420">
        <v>27</v>
      </c>
      <c r="D18" s="417">
        <f t="shared" si="2"/>
        <v>2178.9</v>
      </c>
      <c r="E18" s="418">
        <v>100</v>
      </c>
      <c r="F18" s="417">
        <f t="shared" si="0"/>
        <v>2178.9</v>
      </c>
      <c r="G18" s="417">
        <f t="shared" si="1"/>
        <v>0</v>
      </c>
    </row>
    <row r="19" spans="1:7" ht="15.75">
      <c r="A19" s="419" t="s">
        <v>357</v>
      </c>
      <c r="B19" s="420">
        <v>64000</v>
      </c>
      <c r="C19" s="420">
        <v>9</v>
      </c>
      <c r="D19" s="417">
        <f t="shared" si="2"/>
        <v>576</v>
      </c>
      <c r="E19" s="418">
        <v>100</v>
      </c>
      <c r="F19" s="417">
        <f t="shared" si="0"/>
        <v>576</v>
      </c>
      <c r="G19" s="417">
        <f t="shared" si="1"/>
        <v>0</v>
      </c>
    </row>
    <row r="20" spans="1:7" ht="15.75">
      <c r="A20" s="419"/>
      <c r="B20" s="420"/>
      <c r="C20" s="420"/>
      <c r="D20" s="417">
        <f t="shared" si="2"/>
        <v>0</v>
      </c>
      <c r="E20" s="418"/>
      <c r="F20" s="417">
        <f t="shared" si="0"/>
        <v>0</v>
      </c>
      <c r="G20" s="417">
        <f t="shared" si="1"/>
        <v>0</v>
      </c>
    </row>
    <row r="21" spans="1:7" ht="15.75">
      <c r="A21" s="419"/>
      <c r="B21" s="420"/>
      <c r="C21" s="420"/>
      <c r="D21" s="417">
        <f t="shared" si="2"/>
        <v>0</v>
      </c>
      <c r="E21" s="418"/>
      <c r="F21" s="417">
        <f t="shared" si="0"/>
        <v>0</v>
      </c>
      <c r="G21" s="417">
        <f t="shared" si="1"/>
        <v>0</v>
      </c>
    </row>
    <row r="22" spans="1:7" ht="15.75">
      <c r="A22" s="419"/>
      <c r="B22" s="420"/>
      <c r="C22" s="420"/>
      <c r="D22" s="417">
        <f t="shared" si="2"/>
        <v>0</v>
      </c>
      <c r="E22" s="418"/>
      <c r="F22" s="417">
        <f t="shared" si="0"/>
        <v>0</v>
      </c>
      <c r="G22" s="417">
        <f t="shared" si="1"/>
        <v>0</v>
      </c>
    </row>
    <row r="23" spans="1:7" ht="15.75">
      <c r="A23" s="419"/>
      <c r="B23" s="420"/>
      <c r="C23" s="420"/>
      <c r="D23" s="417">
        <f t="shared" si="2"/>
        <v>0</v>
      </c>
      <c r="E23" s="418"/>
      <c r="F23" s="417">
        <f t="shared" si="0"/>
        <v>0</v>
      </c>
      <c r="G23" s="417">
        <f t="shared" si="1"/>
        <v>0</v>
      </c>
    </row>
    <row r="24" spans="1:7" ht="15.75">
      <c r="A24" s="419"/>
      <c r="B24" s="420"/>
      <c r="C24" s="420"/>
      <c r="D24" s="417">
        <f t="shared" si="2"/>
        <v>0</v>
      </c>
      <c r="E24" s="418"/>
      <c r="F24" s="417">
        <f t="shared" si="0"/>
        <v>0</v>
      </c>
      <c r="G24" s="417">
        <f t="shared" si="1"/>
        <v>0</v>
      </c>
    </row>
    <row r="25" spans="1:7" ht="15.75">
      <c r="A25" s="419"/>
      <c r="B25" s="420"/>
      <c r="C25" s="420"/>
      <c r="D25" s="417">
        <f t="shared" si="2"/>
        <v>0</v>
      </c>
      <c r="E25" s="418"/>
      <c r="F25" s="417">
        <f t="shared" si="0"/>
        <v>0</v>
      </c>
      <c r="G25" s="417">
        <f t="shared" si="1"/>
        <v>0</v>
      </c>
    </row>
    <row r="26" spans="1:7" ht="15.75">
      <c r="A26" s="419"/>
      <c r="B26" s="420"/>
      <c r="C26" s="420"/>
      <c r="D26" s="417">
        <f t="shared" si="2"/>
        <v>0</v>
      </c>
      <c r="E26" s="418"/>
      <c r="F26" s="417">
        <f t="shared" si="0"/>
        <v>0</v>
      </c>
      <c r="G26" s="417">
        <f t="shared" si="1"/>
        <v>0</v>
      </c>
    </row>
    <row r="27" spans="1:7" ht="16.5" thickBot="1">
      <c r="A27" s="421"/>
      <c r="B27" s="422"/>
      <c r="C27" s="422"/>
      <c r="D27" s="417">
        <f t="shared" si="2"/>
        <v>0</v>
      </c>
      <c r="E27" s="418"/>
      <c r="F27" s="417">
        <f t="shared" si="0"/>
        <v>0</v>
      </c>
      <c r="G27" s="417">
        <f t="shared" si="1"/>
        <v>0</v>
      </c>
    </row>
    <row r="28" spans="1:7" s="427" customFormat="1" ht="19.5" customHeight="1" thickBot="1">
      <c r="A28" s="423" t="s">
        <v>358</v>
      </c>
      <c r="B28" s="424"/>
      <c r="C28" s="424"/>
      <c r="D28" s="425">
        <f>SUM(D8:D27)</f>
        <v>20304.775999999998</v>
      </c>
      <c r="E28" s="426"/>
      <c r="F28" s="425">
        <f>SUM(F8:F27)</f>
        <v>20304.775999999998</v>
      </c>
      <c r="G28" s="425">
        <f>SUM(G8:G27)</f>
        <v>0</v>
      </c>
    </row>
  </sheetData>
  <sheetProtection/>
  <mergeCells count="7">
    <mergeCell ref="F3:F5"/>
    <mergeCell ref="G3:G5"/>
    <mergeCell ref="B3:B5"/>
    <mergeCell ref="A3:A6"/>
    <mergeCell ref="C3:C5"/>
    <mergeCell ref="D3:D5"/>
    <mergeCell ref="E3:E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77" sqref="G77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26" t="s">
        <v>359</v>
      </c>
      <c r="E1" s="626"/>
      <c r="F1" s="626"/>
      <c r="G1" s="626"/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35" t="s">
        <v>53</v>
      </c>
      <c r="G2" s="636"/>
    </row>
    <row r="3" spans="1:7" s="12" customFormat="1" ht="16.5" thickBot="1">
      <c r="A3" s="76" t="s">
        <v>54</v>
      </c>
      <c r="B3" s="77"/>
      <c r="C3" s="642" t="s">
        <v>55</v>
      </c>
      <c r="D3" s="643"/>
      <c r="E3" s="643"/>
      <c r="F3" s="637" t="s">
        <v>56</v>
      </c>
      <c r="G3" s="638"/>
    </row>
    <row r="4" spans="1:7" s="13" customFormat="1" ht="21" customHeight="1" thickBot="1">
      <c r="A4" s="33"/>
      <c r="B4" s="33"/>
      <c r="C4" s="33"/>
      <c r="D4" s="47"/>
      <c r="E4" s="639" t="s">
        <v>57</v>
      </c>
      <c r="F4" s="639"/>
      <c r="G4" s="639"/>
    </row>
    <row r="5" spans="1:7" ht="38.25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33" t="s">
        <v>233</v>
      </c>
    </row>
    <row r="6" spans="1:7" ht="13.5" thickBot="1">
      <c r="A6" s="150" t="s">
        <v>59</v>
      </c>
      <c r="B6" s="36"/>
      <c r="C6" s="645"/>
      <c r="D6" s="619" t="s">
        <v>175</v>
      </c>
      <c r="E6" s="620"/>
      <c r="F6" s="622"/>
      <c r="G6" s="634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53">
        <v>5</v>
      </c>
      <c r="F7" s="248">
        <v>6</v>
      </c>
      <c r="G7" s="249">
        <v>7</v>
      </c>
    </row>
    <row r="8" spans="1:7" s="10" customFormat="1" ht="15.75" customHeight="1" thickBot="1">
      <c r="A8" s="623" t="s">
        <v>60</v>
      </c>
      <c r="B8" s="624"/>
      <c r="C8" s="624"/>
      <c r="D8" s="624"/>
      <c r="E8" s="624"/>
      <c r="F8" s="624"/>
      <c r="G8" s="625"/>
    </row>
    <row r="9" spans="1:7" s="14" customFormat="1" ht="13.5" customHeight="1" thickBot="1">
      <c r="A9" s="50">
        <v>1</v>
      </c>
      <c r="B9" s="51"/>
      <c r="C9" s="55" t="s">
        <v>61</v>
      </c>
      <c r="D9" s="210">
        <f>SUM(D10:D15)</f>
        <v>23005</v>
      </c>
      <c r="E9" s="210">
        <f>SUM(E10:E15)</f>
        <v>23005</v>
      </c>
      <c r="F9" s="210">
        <f>SUM(F10:F15)</f>
        <v>0</v>
      </c>
      <c r="G9" s="268"/>
    </row>
    <row r="10" spans="1:7" s="2" customFormat="1" ht="13.5" customHeight="1">
      <c r="A10" s="37"/>
      <c r="B10" s="38">
        <v>1</v>
      </c>
      <c r="C10" s="56" t="s">
        <v>62</v>
      </c>
      <c r="D10" s="211">
        <v>40</v>
      </c>
      <c r="E10" s="211">
        <v>40</v>
      </c>
      <c r="F10" s="211"/>
      <c r="G10" s="250"/>
    </row>
    <row r="11" spans="1:7" s="2" customFormat="1" ht="13.5" customHeight="1">
      <c r="A11" s="37"/>
      <c r="B11" s="38">
        <v>2</v>
      </c>
      <c r="C11" s="56" t="s">
        <v>63</v>
      </c>
      <c r="D11" s="211">
        <v>18057</v>
      </c>
      <c r="E11" s="211">
        <v>18057</v>
      </c>
      <c r="F11" s="211"/>
      <c r="G11" s="251"/>
    </row>
    <row r="12" spans="1:7" s="2" customFormat="1" ht="13.5" customHeight="1">
      <c r="A12" s="37"/>
      <c r="B12" s="38">
        <v>3</v>
      </c>
      <c r="C12" s="56" t="s">
        <v>90</v>
      </c>
      <c r="D12" s="211">
        <v>1240</v>
      </c>
      <c r="E12" s="211">
        <v>1240</v>
      </c>
      <c r="F12" s="211"/>
      <c r="G12" s="251"/>
    </row>
    <row r="13" spans="1:7" s="2" customFormat="1" ht="13.5" customHeight="1">
      <c r="A13" s="37"/>
      <c r="B13" s="38">
        <v>4</v>
      </c>
      <c r="C13" s="56" t="s">
        <v>176</v>
      </c>
      <c r="D13" s="211">
        <v>3608</v>
      </c>
      <c r="E13" s="211">
        <v>3608</v>
      </c>
      <c r="F13" s="211"/>
      <c r="G13" s="251"/>
    </row>
    <row r="14" spans="1:7" s="2" customFormat="1" ht="13.5" customHeight="1">
      <c r="A14" s="37"/>
      <c r="B14" s="38">
        <v>5</v>
      </c>
      <c r="C14" s="56" t="s">
        <v>157</v>
      </c>
      <c r="D14" s="211"/>
      <c r="E14" s="211"/>
      <c r="F14" s="211"/>
      <c r="G14" s="251"/>
    </row>
    <row r="15" spans="1:7" s="2" customFormat="1" ht="13.5" customHeight="1" thickBot="1">
      <c r="A15" s="37"/>
      <c r="B15" s="38">
        <v>6</v>
      </c>
      <c r="C15" s="56" t="s">
        <v>64</v>
      </c>
      <c r="D15" s="211">
        <v>60</v>
      </c>
      <c r="E15" s="211">
        <v>60</v>
      </c>
      <c r="F15" s="211"/>
      <c r="G15" s="251"/>
    </row>
    <row r="16" spans="1:7" s="14" customFormat="1" ht="13.5" customHeight="1" thickBot="1">
      <c r="A16" s="50">
        <v>2</v>
      </c>
      <c r="B16" s="51"/>
      <c r="C16" s="55" t="s">
        <v>177</v>
      </c>
      <c r="D16" s="212">
        <f>SUM(D17:D20)</f>
        <v>66558</v>
      </c>
      <c r="E16" s="212">
        <f>SUM(E17:E20)</f>
        <v>66558</v>
      </c>
      <c r="F16" s="212">
        <f>SUM(F17:F20)</f>
        <v>0</v>
      </c>
      <c r="G16" s="268"/>
    </row>
    <row r="17" spans="1:7" s="14" customFormat="1" ht="13.5" customHeight="1">
      <c r="A17" s="27"/>
      <c r="B17" s="29">
        <v>1</v>
      </c>
      <c r="C17" s="57" t="s">
        <v>132</v>
      </c>
      <c r="D17" s="213"/>
      <c r="E17" s="213"/>
      <c r="F17" s="213"/>
      <c r="G17" s="250"/>
    </row>
    <row r="18" spans="1:7" s="14" customFormat="1" ht="13.5" customHeight="1">
      <c r="A18" s="39"/>
      <c r="B18" s="40">
        <v>2</v>
      </c>
      <c r="C18" s="58" t="s">
        <v>65</v>
      </c>
      <c r="D18" s="214">
        <v>15100</v>
      </c>
      <c r="E18" s="214">
        <v>15100</v>
      </c>
      <c r="F18" s="214"/>
      <c r="G18" s="251"/>
    </row>
    <row r="19" spans="1:7" s="2" customFormat="1" ht="13.5" customHeight="1">
      <c r="A19" s="37"/>
      <c r="B19" s="38">
        <v>3</v>
      </c>
      <c r="C19" s="56" t="s">
        <v>66</v>
      </c>
      <c r="D19" s="211">
        <v>51258</v>
      </c>
      <c r="E19" s="211">
        <v>51258</v>
      </c>
      <c r="F19" s="211"/>
      <c r="G19" s="251"/>
    </row>
    <row r="20" spans="1:7" s="2" customFormat="1" ht="13.5" customHeight="1" thickBot="1">
      <c r="A20" s="37"/>
      <c r="B20" s="38">
        <v>4</v>
      </c>
      <c r="C20" s="56" t="s">
        <v>67</v>
      </c>
      <c r="D20" s="211">
        <v>200</v>
      </c>
      <c r="E20" s="211">
        <v>200</v>
      </c>
      <c r="F20" s="211"/>
      <c r="G20" s="252"/>
    </row>
    <row r="21" spans="1:7" s="14" customFormat="1" ht="13.5" customHeight="1" thickBot="1">
      <c r="A21" s="50">
        <v>3</v>
      </c>
      <c r="B21" s="51"/>
      <c r="C21" s="55" t="s">
        <v>68</v>
      </c>
      <c r="D21" s="212">
        <f>SUM(D22:D24)</f>
        <v>12224</v>
      </c>
      <c r="E21" s="212">
        <f>SUM(E22:E24)</f>
        <v>12224</v>
      </c>
      <c r="F21" s="212">
        <f>SUM(F22:F24)</f>
        <v>0</v>
      </c>
      <c r="G21" s="268"/>
    </row>
    <row r="22" spans="1:7" s="2" customFormat="1" ht="13.5" customHeight="1">
      <c r="A22" s="37"/>
      <c r="B22" s="38">
        <v>1</v>
      </c>
      <c r="C22" s="56" t="s">
        <v>69</v>
      </c>
      <c r="D22" s="211">
        <v>12000</v>
      </c>
      <c r="E22" s="211">
        <v>12000</v>
      </c>
      <c r="F22" s="211"/>
      <c r="G22" s="252"/>
    </row>
    <row r="23" spans="1:7" s="2" customFormat="1" ht="13.5" customHeight="1">
      <c r="A23" s="37"/>
      <c r="B23" s="38">
        <v>2</v>
      </c>
      <c r="C23" s="56" t="s">
        <v>130</v>
      </c>
      <c r="D23" s="211">
        <v>4</v>
      </c>
      <c r="E23" s="211">
        <v>4</v>
      </c>
      <c r="F23" s="211"/>
      <c r="G23" s="252"/>
    </row>
    <row r="24" spans="1:7" s="2" customFormat="1" ht="13.5" customHeight="1" thickBot="1">
      <c r="A24" s="37"/>
      <c r="B24" s="38">
        <v>3</v>
      </c>
      <c r="C24" s="56" t="s">
        <v>70</v>
      </c>
      <c r="D24" s="211">
        <v>220</v>
      </c>
      <c r="E24" s="211">
        <v>220</v>
      </c>
      <c r="F24" s="211"/>
      <c r="G24" s="252"/>
    </row>
    <row r="25" spans="1:7" s="14" customFormat="1" ht="14.25" customHeight="1" thickBot="1">
      <c r="A25" s="50">
        <v>4</v>
      </c>
      <c r="B25" s="51"/>
      <c r="C25" s="55" t="s">
        <v>148</v>
      </c>
      <c r="D25" s="212">
        <f>SUM(D26:D35)</f>
        <v>26587</v>
      </c>
      <c r="E25" s="212">
        <f>SUM(E26:E35)</f>
        <v>28644</v>
      </c>
      <c r="F25" s="212">
        <f>SUM(F26:F36)</f>
        <v>0</v>
      </c>
      <c r="G25" s="268"/>
    </row>
    <row r="26" spans="1:7" s="2" customFormat="1" ht="13.5" customHeight="1">
      <c r="A26" s="37"/>
      <c r="B26" s="38">
        <v>1</v>
      </c>
      <c r="C26" s="56" t="s">
        <v>71</v>
      </c>
      <c r="D26" s="211">
        <v>20305</v>
      </c>
      <c r="E26" s="211">
        <v>20305</v>
      </c>
      <c r="F26" s="211"/>
      <c r="G26" s="250"/>
    </row>
    <row r="27" spans="1:7" s="2" customFormat="1" ht="13.5" customHeight="1">
      <c r="A27" s="37"/>
      <c r="B27" s="38">
        <v>2</v>
      </c>
      <c r="C27" s="56" t="s">
        <v>72</v>
      </c>
      <c r="D27" s="211">
        <v>555</v>
      </c>
      <c r="E27" s="211">
        <v>2612</v>
      </c>
      <c r="F27" s="211"/>
      <c r="G27" s="251"/>
    </row>
    <row r="28" spans="1:7" s="2" customFormat="1" ht="13.5" customHeight="1">
      <c r="A28" s="37"/>
      <c r="B28" s="38">
        <v>3</v>
      </c>
      <c r="C28" s="56" t="s">
        <v>149</v>
      </c>
      <c r="D28" s="211"/>
      <c r="E28" s="211"/>
      <c r="F28" s="211"/>
      <c r="G28" s="251"/>
    </row>
    <row r="29" spans="1:7" s="2" customFormat="1" ht="13.5" customHeight="1">
      <c r="A29" s="37"/>
      <c r="B29" s="38">
        <v>4</v>
      </c>
      <c r="C29" s="56" t="s">
        <v>73</v>
      </c>
      <c r="D29" s="211"/>
      <c r="E29" s="211"/>
      <c r="F29" s="211"/>
      <c r="G29" s="251"/>
    </row>
    <row r="30" spans="1:7" s="2" customFormat="1" ht="13.5" customHeight="1">
      <c r="A30" s="37"/>
      <c r="B30" s="38">
        <v>5</v>
      </c>
      <c r="C30" s="56" t="s">
        <v>74</v>
      </c>
      <c r="D30" s="211">
        <v>2640</v>
      </c>
      <c r="E30" s="211">
        <v>2640</v>
      </c>
      <c r="F30" s="211"/>
      <c r="G30" s="251"/>
    </row>
    <row r="31" spans="1:7" s="2" customFormat="1" ht="13.5" customHeight="1">
      <c r="A31" s="37"/>
      <c r="B31" s="38">
        <v>6</v>
      </c>
      <c r="C31" s="56" t="s">
        <v>262</v>
      </c>
      <c r="D31" s="211">
        <v>3087</v>
      </c>
      <c r="E31" s="211">
        <v>3087</v>
      </c>
      <c r="F31" s="211"/>
      <c r="G31" s="251"/>
    </row>
    <row r="32" spans="1:7" s="2" customFormat="1" ht="13.5" customHeight="1">
      <c r="A32" s="37"/>
      <c r="B32" s="38">
        <v>7</v>
      </c>
      <c r="C32" s="56" t="s">
        <v>278</v>
      </c>
      <c r="D32" s="211"/>
      <c r="E32" s="211"/>
      <c r="F32" s="211"/>
      <c r="G32" s="251"/>
    </row>
    <row r="33" spans="1:7" s="2" customFormat="1" ht="13.5" customHeight="1">
      <c r="A33" s="37"/>
      <c r="B33" s="38">
        <v>8</v>
      </c>
      <c r="C33" s="56" t="s">
        <v>75</v>
      </c>
      <c r="D33" s="211"/>
      <c r="E33" s="211"/>
      <c r="F33" s="211"/>
      <c r="G33" s="251"/>
    </row>
    <row r="34" spans="1:7" s="2" customFormat="1" ht="13.5" customHeight="1">
      <c r="A34" s="37"/>
      <c r="B34" s="38">
        <v>9</v>
      </c>
      <c r="C34" s="56" t="s">
        <v>234</v>
      </c>
      <c r="D34" s="211"/>
      <c r="E34" s="211"/>
      <c r="F34" s="211"/>
      <c r="G34" s="251"/>
    </row>
    <row r="35" spans="1:7" s="2" customFormat="1" ht="13.5" customHeight="1">
      <c r="A35" s="70"/>
      <c r="B35" s="71">
        <v>10</v>
      </c>
      <c r="C35" s="72" t="s">
        <v>279</v>
      </c>
      <c r="D35" s="215"/>
      <c r="E35" s="215"/>
      <c r="F35" s="215"/>
      <c r="G35" s="252"/>
    </row>
    <row r="36" spans="1:7" s="2" customFormat="1" ht="13.5" customHeight="1" thickBot="1">
      <c r="A36" s="317"/>
      <c r="B36" s="362">
        <v>11</v>
      </c>
      <c r="C36" s="365" t="s">
        <v>280</v>
      </c>
      <c r="D36" s="363"/>
      <c r="E36" s="363"/>
      <c r="F36" s="365"/>
      <c r="G36" s="364"/>
    </row>
    <row r="37" spans="1:7" s="2" customFormat="1" ht="13.5" customHeight="1" thickBot="1">
      <c r="A37" s="50">
        <v>5</v>
      </c>
      <c r="B37" s="51"/>
      <c r="C37" s="55" t="s">
        <v>195</v>
      </c>
      <c r="D37" s="212">
        <f>SUM(D38:D43)</f>
        <v>11899</v>
      </c>
      <c r="E37" s="212">
        <f>SUM(E38:E43)</f>
        <v>13111</v>
      </c>
      <c r="F37" s="212">
        <f>SUM(F38:F44)</f>
        <v>0</v>
      </c>
      <c r="G37" s="268"/>
    </row>
    <row r="38" spans="1:7" s="2" customFormat="1" ht="13.5" customHeight="1">
      <c r="A38" s="41"/>
      <c r="B38" s="42">
        <v>1</v>
      </c>
      <c r="C38" s="65" t="s">
        <v>281</v>
      </c>
      <c r="D38" s="216">
        <v>200</v>
      </c>
      <c r="E38" s="216">
        <v>200</v>
      </c>
      <c r="F38" s="216"/>
      <c r="G38" s="250"/>
    </row>
    <row r="39" spans="1:7" s="2" customFormat="1" ht="13.5" customHeight="1">
      <c r="A39" s="37"/>
      <c r="B39" s="38">
        <v>2</v>
      </c>
      <c r="C39" s="56" t="s">
        <v>282</v>
      </c>
      <c r="D39" s="211">
        <v>2100</v>
      </c>
      <c r="E39" s="211">
        <v>2100</v>
      </c>
      <c r="F39" s="211"/>
      <c r="G39" s="251"/>
    </row>
    <row r="40" spans="1:7" s="2" customFormat="1" ht="13.5" customHeight="1">
      <c r="A40" s="37"/>
      <c r="B40" s="38">
        <v>3</v>
      </c>
      <c r="C40" s="56" t="s">
        <v>283</v>
      </c>
      <c r="D40" s="211"/>
      <c r="E40" s="211">
        <v>412</v>
      </c>
      <c r="F40" s="211"/>
      <c r="G40" s="251"/>
    </row>
    <row r="41" spans="1:7" s="2" customFormat="1" ht="13.5" customHeight="1">
      <c r="A41" s="37"/>
      <c r="B41" s="38">
        <v>4</v>
      </c>
      <c r="C41" s="56" t="s">
        <v>284</v>
      </c>
      <c r="D41" s="211">
        <v>640</v>
      </c>
      <c r="E41" s="211">
        <v>640</v>
      </c>
      <c r="F41" s="211"/>
      <c r="G41" s="251"/>
    </row>
    <row r="42" spans="1:7" s="2" customFormat="1" ht="13.5" customHeight="1">
      <c r="A42" s="37"/>
      <c r="B42" s="38">
        <v>5</v>
      </c>
      <c r="C42" s="59" t="s">
        <v>285</v>
      </c>
      <c r="D42" s="211">
        <v>8959</v>
      </c>
      <c r="E42" s="211">
        <v>9759</v>
      </c>
      <c r="F42" s="211"/>
      <c r="G42" s="252"/>
    </row>
    <row r="43" spans="1:7" s="2" customFormat="1" ht="13.5" customHeight="1">
      <c r="A43" s="37"/>
      <c r="B43" s="38">
        <v>5</v>
      </c>
      <c r="C43" s="56" t="s">
        <v>77</v>
      </c>
      <c r="D43" s="108"/>
      <c r="E43" s="108"/>
      <c r="F43" s="108"/>
      <c r="G43" s="251"/>
    </row>
    <row r="44" spans="1:7" s="2" customFormat="1" ht="13.5" customHeight="1" thickBot="1">
      <c r="A44" s="366"/>
      <c r="B44" s="367">
        <v>6</v>
      </c>
      <c r="C44" s="368" t="s">
        <v>286</v>
      </c>
      <c r="D44" s="363"/>
      <c r="E44" s="363"/>
      <c r="F44" s="365"/>
      <c r="G44" s="364"/>
    </row>
    <row r="45" spans="1:7" s="14" customFormat="1" ht="13.5" customHeight="1" thickBot="1">
      <c r="A45" s="50">
        <v>6</v>
      </c>
      <c r="B45" s="51"/>
      <c r="C45" s="55" t="s">
        <v>131</v>
      </c>
      <c r="D45" s="212">
        <f>SUM(D46:D47)</f>
        <v>28350</v>
      </c>
      <c r="E45" s="212">
        <f>SUM(E46:E47)</f>
        <v>28350</v>
      </c>
      <c r="F45" s="212">
        <f>SUM(F46:F47)</f>
        <v>0</v>
      </c>
      <c r="G45" s="268"/>
    </row>
    <row r="46" spans="1:7" s="2" customFormat="1" ht="13.5" customHeight="1">
      <c r="A46" s="37"/>
      <c r="B46" s="38">
        <v>1</v>
      </c>
      <c r="C46" s="56" t="s">
        <v>124</v>
      </c>
      <c r="D46" s="211">
        <v>28350</v>
      </c>
      <c r="E46" s="211">
        <v>28350</v>
      </c>
      <c r="F46" s="211"/>
      <c r="G46" s="250"/>
    </row>
    <row r="47" spans="1:7" s="2" customFormat="1" ht="13.5" customHeight="1" thickBot="1">
      <c r="A47" s="37"/>
      <c r="B47" s="38">
        <v>2</v>
      </c>
      <c r="C47" s="56" t="s">
        <v>287</v>
      </c>
      <c r="D47" s="211"/>
      <c r="E47" s="211"/>
      <c r="F47" s="211"/>
      <c r="G47" s="252"/>
    </row>
    <row r="48" spans="1:7" s="2" customFormat="1" ht="13.5" customHeight="1" thickBot="1">
      <c r="A48" s="50">
        <v>7</v>
      </c>
      <c r="B48" s="51"/>
      <c r="C48" s="60" t="s">
        <v>78</v>
      </c>
      <c r="D48" s="210">
        <f>D49+D50</f>
        <v>0</v>
      </c>
      <c r="E48" s="210">
        <f>E49+E50</f>
        <v>6920</v>
      </c>
      <c r="F48" s="210">
        <f>F49+F50</f>
        <v>0</v>
      </c>
      <c r="G48" s="268"/>
    </row>
    <row r="49" spans="1:7" s="2" customFormat="1" ht="13.5" customHeight="1">
      <c r="A49" s="28"/>
      <c r="B49" s="29">
        <v>1</v>
      </c>
      <c r="C49" s="61" t="s">
        <v>133</v>
      </c>
      <c r="D49" s="213"/>
      <c r="E49" s="213">
        <v>6920</v>
      </c>
      <c r="F49" s="213"/>
      <c r="G49" s="250"/>
    </row>
    <row r="50" spans="1:7" s="2" customFormat="1" ht="13.5" customHeight="1" thickBot="1">
      <c r="A50" s="41"/>
      <c r="B50" s="42">
        <v>2</v>
      </c>
      <c r="C50" s="62" t="s">
        <v>178</v>
      </c>
      <c r="D50" s="216"/>
      <c r="E50" s="216"/>
      <c r="F50" s="216"/>
      <c r="G50" s="252"/>
    </row>
    <row r="51" spans="1:7" s="2" customFormat="1" ht="15.75" thickBot="1">
      <c r="A51" s="193"/>
      <c r="B51" s="194"/>
      <c r="C51" s="63" t="s">
        <v>43</v>
      </c>
      <c r="D51" s="217">
        <f>D9+D16+D21+D25+D37+D45+D48</f>
        <v>168623</v>
      </c>
      <c r="E51" s="217">
        <f>E9+E16+E21+E25+E37+E45+E48</f>
        <v>178812</v>
      </c>
      <c r="F51" s="217">
        <f>F9+F16+F21+F25+F37+F45+F48</f>
        <v>0</v>
      </c>
      <c r="G51" s="253"/>
    </row>
    <row r="52" spans="1:6" ht="12.75">
      <c r="A52" s="43"/>
      <c r="B52" s="44"/>
      <c r="C52" s="44"/>
      <c r="D52" s="44"/>
      <c r="E52" s="44"/>
      <c r="F52" s="44"/>
    </row>
    <row r="53" spans="1:6" ht="13.5" thickBot="1">
      <c r="A53" s="43"/>
      <c r="B53" s="44"/>
      <c r="C53" s="44"/>
      <c r="D53" s="44"/>
      <c r="E53" s="44"/>
      <c r="F53" s="44"/>
    </row>
    <row r="54" spans="1:7" s="10" customFormat="1" ht="16.5" customHeight="1" thickBot="1">
      <c r="A54" s="627" t="s">
        <v>79</v>
      </c>
      <c r="B54" s="628"/>
      <c r="C54" s="628"/>
      <c r="D54" s="628"/>
      <c r="E54" s="628"/>
      <c r="F54" s="628"/>
      <c r="G54" s="629"/>
    </row>
    <row r="55" spans="1:7" s="15" customFormat="1" ht="15" customHeight="1" thickBot="1">
      <c r="A55" s="50">
        <v>9</v>
      </c>
      <c r="B55" s="51"/>
      <c r="C55" s="55" t="s">
        <v>80</v>
      </c>
      <c r="D55" s="212">
        <f>SUM(D56:D62)</f>
        <v>91796</v>
      </c>
      <c r="E55" s="212">
        <f>SUM(E56:E62)</f>
        <v>95940</v>
      </c>
      <c r="F55" s="151">
        <f>SUM(F56:F62)</f>
        <v>0</v>
      </c>
      <c r="G55" s="269"/>
    </row>
    <row r="56" spans="1:7" ht="15" customHeight="1">
      <c r="A56" s="37"/>
      <c r="B56" s="38">
        <v>1</v>
      </c>
      <c r="C56" s="56" t="s">
        <v>81</v>
      </c>
      <c r="D56" s="211">
        <v>22170</v>
      </c>
      <c r="E56" s="211">
        <v>22958</v>
      </c>
      <c r="F56" s="110"/>
      <c r="G56" s="270"/>
    </row>
    <row r="57" spans="1:7" ht="15" customHeight="1">
      <c r="A57" s="37"/>
      <c r="B57" s="38">
        <v>2</v>
      </c>
      <c r="C57" s="56" t="s">
        <v>47</v>
      </c>
      <c r="D57" s="211">
        <v>6158</v>
      </c>
      <c r="E57" s="211">
        <v>6272</v>
      </c>
      <c r="F57" s="110"/>
      <c r="G57" s="271"/>
    </row>
    <row r="58" spans="1:7" ht="15" customHeight="1">
      <c r="A58" s="37"/>
      <c r="B58" s="38">
        <v>3</v>
      </c>
      <c r="C58" s="56" t="s">
        <v>82</v>
      </c>
      <c r="D58" s="211">
        <v>35525</v>
      </c>
      <c r="E58" s="211">
        <v>37768</v>
      </c>
      <c r="F58" s="110"/>
      <c r="G58" s="271"/>
    </row>
    <row r="59" spans="1:7" ht="15" customHeight="1">
      <c r="A59" s="37"/>
      <c r="B59" s="38">
        <v>4</v>
      </c>
      <c r="C59" s="152" t="s">
        <v>150</v>
      </c>
      <c r="D59" s="211">
        <v>1018</v>
      </c>
      <c r="E59" s="211">
        <v>1018</v>
      </c>
      <c r="F59" s="110"/>
      <c r="G59" s="271"/>
    </row>
    <row r="60" spans="1:7" ht="15" customHeight="1">
      <c r="A60" s="37"/>
      <c r="B60" s="38">
        <v>5</v>
      </c>
      <c r="C60" s="56" t="s">
        <v>200</v>
      </c>
      <c r="D60" s="211">
        <v>22561</v>
      </c>
      <c r="E60" s="211">
        <v>22841</v>
      </c>
      <c r="F60" s="110"/>
      <c r="G60" s="271"/>
    </row>
    <row r="61" spans="1:7" ht="15" customHeight="1">
      <c r="A61" s="37"/>
      <c r="B61" s="38">
        <v>6</v>
      </c>
      <c r="C61" s="56" t="s">
        <v>83</v>
      </c>
      <c r="D61" s="211">
        <v>4364</v>
      </c>
      <c r="E61" s="211">
        <v>5083</v>
      </c>
      <c r="F61" s="110"/>
      <c r="G61" s="271"/>
    </row>
    <row r="62" spans="1:7" ht="15" customHeight="1" thickBot="1">
      <c r="A62" s="37"/>
      <c r="B62" s="38">
        <v>7</v>
      </c>
      <c r="C62" s="56" t="s">
        <v>49</v>
      </c>
      <c r="D62" s="211"/>
      <c r="E62" s="211"/>
      <c r="F62" s="110"/>
      <c r="G62" s="271"/>
    </row>
    <row r="63" spans="1:7" s="15" customFormat="1" ht="15" customHeight="1" thickBot="1">
      <c r="A63" s="50">
        <v>10</v>
      </c>
      <c r="B63" s="51"/>
      <c r="C63" s="55" t="s">
        <v>84</v>
      </c>
      <c r="D63" s="212">
        <f>SUM(D64:D66)</f>
        <v>6500</v>
      </c>
      <c r="E63" s="212">
        <f>SUM(E64:E66)</f>
        <v>11549</v>
      </c>
      <c r="F63" s="151">
        <f>SUM(F64:F66)</f>
        <v>0</v>
      </c>
      <c r="G63" s="269"/>
    </row>
    <row r="64" spans="1:7" ht="15" customHeight="1">
      <c r="A64" s="37"/>
      <c r="B64" s="38">
        <v>1</v>
      </c>
      <c r="C64" s="56" t="s">
        <v>85</v>
      </c>
      <c r="D64" s="211">
        <v>2500</v>
      </c>
      <c r="E64" s="211">
        <v>1277</v>
      </c>
      <c r="F64" s="110"/>
      <c r="G64" s="270"/>
    </row>
    <row r="65" spans="1:7" ht="15" customHeight="1">
      <c r="A65" s="37"/>
      <c r="B65" s="38">
        <v>2</v>
      </c>
      <c r="C65" s="56" t="s">
        <v>156</v>
      </c>
      <c r="D65" s="211"/>
      <c r="E65" s="211">
        <v>1920</v>
      </c>
      <c r="F65" s="110"/>
      <c r="G65" s="270"/>
    </row>
    <row r="66" spans="1:7" ht="15" customHeight="1" thickBot="1">
      <c r="A66" s="37"/>
      <c r="B66" s="38">
        <v>3</v>
      </c>
      <c r="C66" s="56" t="s">
        <v>86</v>
      </c>
      <c r="D66" s="211">
        <v>4000</v>
      </c>
      <c r="E66" s="211">
        <v>8352</v>
      </c>
      <c r="F66" s="110"/>
      <c r="G66" s="270"/>
    </row>
    <row r="67" spans="1:7" s="15" customFormat="1" ht="15" customHeight="1" thickBot="1">
      <c r="A67" s="50">
        <v>11</v>
      </c>
      <c r="B67" s="51"/>
      <c r="C67" s="55" t="s">
        <v>50</v>
      </c>
      <c r="D67" s="212">
        <f>SUM(D68:D70)</f>
        <v>31770</v>
      </c>
      <c r="E67" s="212">
        <f>SUM(E68:E69)</f>
        <v>32583</v>
      </c>
      <c r="F67" s="151">
        <f>SUM(F68:F69)</f>
        <v>0</v>
      </c>
      <c r="G67" s="269"/>
    </row>
    <row r="68" spans="1:7" ht="15" customHeight="1">
      <c r="A68" s="37"/>
      <c r="B68" s="38">
        <v>1</v>
      </c>
      <c r="C68" s="56" t="s">
        <v>87</v>
      </c>
      <c r="D68" s="211">
        <v>1200</v>
      </c>
      <c r="E68" s="211">
        <v>1200</v>
      </c>
      <c r="F68" s="110"/>
      <c r="G68" s="270"/>
    </row>
    <row r="69" spans="1:7" ht="15" customHeight="1">
      <c r="A69" s="37"/>
      <c r="B69" s="38">
        <v>2</v>
      </c>
      <c r="C69" s="56" t="s">
        <v>288</v>
      </c>
      <c r="D69" s="108">
        <v>30570</v>
      </c>
      <c r="E69" s="108">
        <v>31383</v>
      </c>
      <c r="F69" s="110"/>
      <c r="G69" s="271"/>
    </row>
    <row r="70" spans="1:7" ht="15" customHeight="1" thickBot="1">
      <c r="A70" s="317"/>
      <c r="B70" s="318">
        <v>3</v>
      </c>
      <c r="C70" s="319" t="s">
        <v>146</v>
      </c>
      <c r="D70" s="320"/>
      <c r="E70" s="320"/>
      <c r="F70" s="314"/>
      <c r="G70" s="315"/>
    </row>
    <row r="71" spans="1:7" ht="15" customHeight="1" thickBot="1">
      <c r="A71" s="202">
        <v>12</v>
      </c>
      <c r="B71" s="203"/>
      <c r="C71" s="204" t="s">
        <v>171</v>
      </c>
      <c r="D71" s="218">
        <v>4200</v>
      </c>
      <c r="E71" s="218">
        <v>3000</v>
      </c>
      <c r="F71" s="205"/>
      <c r="G71" s="316"/>
    </row>
    <row r="72" spans="1:7" ht="15" customHeight="1" thickBot="1">
      <c r="A72" s="202">
        <v>13</v>
      </c>
      <c r="B72" s="203"/>
      <c r="C72" s="204" t="s">
        <v>172</v>
      </c>
      <c r="D72" s="218"/>
      <c r="E72" s="218"/>
      <c r="F72" s="205"/>
      <c r="G72" s="270"/>
    </row>
    <row r="73" spans="1:7" s="15" customFormat="1" ht="15" customHeight="1" thickBot="1">
      <c r="A73" s="50">
        <v>14</v>
      </c>
      <c r="B73" s="51"/>
      <c r="C73" s="55" t="s">
        <v>134</v>
      </c>
      <c r="D73" s="212">
        <f>SUM(D74:D75)</f>
        <v>3600</v>
      </c>
      <c r="E73" s="212">
        <f>SUM(E74:E75)</f>
        <v>3600</v>
      </c>
      <c r="F73" s="151">
        <f>SUM(F74:F75)</f>
        <v>0</v>
      </c>
      <c r="G73" s="269"/>
    </row>
    <row r="74" spans="1:7" ht="15" customHeight="1">
      <c r="A74" s="37"/>
      <c r="B74" s="38">
        <v>1</v>
      </c>
      <c r="C74" s="56" t="s">
        <v>135</v>
      </c>
      <c r="D74" s="211">
        <v>3600</v>
      </c>
      <c r="E74" s="211">
        <v>3600</v>
      </c>
      <c r="F74" s="110"/>
      <c r="G74" s="270"/>
    </row>
    <row r="75" spans="1:7" ht="15" customHeight="1" thickBot="1">
      <c r="A75" s="37"/>
      <c r="B75" s="38">
        <v>2</v>
      </c>
      <c r="C75" s="56" t="s">
        <v>289</v>
      </c>
      <c r="D75" s="211"/>
      <c r="E75" s="211"/>
      <c r="F75" s="110"/>
      <c r="G75" s="271"/>
    </row>
    <row r="76" spans="1:7" s="15" customFormat="1" ht="13.5" thickBot="1">
      <c r="A76" s="202">
        <v>15</v>
      </c>
      <c r="B76" s="203"/>
      <c r="C76" s="204" t="s">
        <v>186</v>
      </c>
      <c r="D76" s="218">
        <v>30757</v>
      </c>
      <c r="E76" s="218">
        <v>32140</v>
      </c>
      <c r="F76" s="205"/>
      <c r="G76" s="271"/>
    </row>
    <row r="77" spans="1:7" ht="19.5" customHeight="1" thickBot="1">
      <c r="A77" s="153"/>
      <c r="B77" s="154"/>
      <c r="C77" s="64" t="s">
        <v>88</v>
      </c>
      <c r="D77" s="219">
        <f>D55+D63+D67+D71+D72+D73+D76</f>
        <v>168623</v>
      </c>
      <c r="E77" s="219">
        <f>E55+E63+E67+E71+E72+E73+E76</f>
        <v>178812</v>
      </c>
      <c r="F77" s="195">
        <f>F55+F63+F67+F71+F72+F73+F76</f>
        <v>0</v>
      </c>
      <c r="G77" s="267"/>
    </row>
    <row r="78" spans="1:6" ht="13.5" thickBot="1">
      <c r="A78" s="43"/>
      <c r="B78" s="44"/>
      <c r="C78" s="44"/>
      <c r="D78" s="44"/>
      <c r="E78" s="44"/>
      <c r="F78" s="44"/>
    </row>
    <row r="79" spans="1:7" ht="16.5" thickBot="1">
      <c r="A79" s="155" t="s">
        <v>89</v>
      </c>
      <c r="B79" s="156"/>
      <c r="C79" s="157"/>
      <c r="D79" s="630">
        <v>11</v>
      </c>
      <c r="E79" s="631"/>
      <c r="F79" s="631"/>
      <c r="G79" s="632"/>
    </row>
  </sheetData>
  <sheetProtection/>
  <mergeCells count="13">
    <mergeCell ref="C2:E2"/>
    <mergeCell ref="C3:E3"/>
    <mergeCell ref="C5:C6"/>
    <mergeCell ref="D6:E6"/>
    <mergeCell ref="F5:F6"/>
    <mergeCell ref="A8:G8"/>
    <mergeCell ref="D1:G1"/>
    <mergeCell ref="A54:G54"/>
    <mergeCell ref="D79:G79"/>
    <mergeCell ref="G5:G6"/>
    <mergeCell ref="F2:G2"/>
    <mergeCell ref="F3:G3"/>
    <mergeCell ref="E4:G4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F38" sqref="F38"/>
    </sheetView>
  </sheetViews>
  <sheetFormatPr defaultColWidth="9.00390625" defaultRowHeight="12.75"/>
  <cols>
    <col min="1" max="1" width="8.625" style="9" customWidth="1"/>
    <col min="2" max="2" width="8.375" style="1" customWidth="1"/>
    <col min="3" max="3" width="39.875" style="1" customWidth="1"/>
    <col min="4" max="4" width="9.625" style="1" customWidth="1"/>
    <col min="5" max="5" width="10.625" style="1" customWidth="1"/>
    <col min="6" max="6" width="9.8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360</v>
      </c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52"/>
      <c r="G2" s="278" t="s">
        <v>53</v>
      </c>
    </row>
    <row r="3" spans="1:7" s="12" customFormat="1" ht="16.5" thickBot="1">
      <c r="A3" s="76" t="s">
        <v>54</v>
      </c>
      <c r="B3" s="77"/>
      <c r="C3" s="653" t="s">
        <v>290</v>
      </c>
      <c r="D3" s="654"/>
      <c r="E3" s="654"/>
      <c r="F3" s="655"/>
      <c r="G3" s="279" t="s">
        <v>53</v>
      </c>
    </row>
    <row r="4" spans="1:7" s="13" customFormat="1" ht="21" customHeight="1" thickBot="1">
      <c r="A4" s="651" t="s">
        <v>291</v>
      </c>
      <c r="B4" s="651"/>
      <c r="C4" s="651"/>
      <c r="D4" s="47"/>
      <c r="E4" s="656" t="s">
        <v>57</v>
      </c>
      <c r="F4" s="656"/>
      <c r="G4" s="656"/>
    </row>
    <row r="5" spans="1:7" ht="38.25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49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0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7" t="s">
        <v>60</v>
      </c>
      <c r="B8" s="628"/>
      <c r="C8" s="628"/>
      <c r="D8" s="628"/>
      <c r="E8" s="628"/>
      <c r="F8" s="628"/>
      <c r="G8" s="629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1002</v>
      </c>
      <c r="E9" s="224">
        <f>SUM(E10:E15)</f>
        <v>1002</v>
      </c>
      <c r="F9" s="254">
        <f>SUM(F10:F15)</f>
        <v>0</v>
      </c>
      <c r="G9" s="299"/>
    </row>
    <row r="10" spans="1:7" ht="15" customHeight="1">
      <c r="A10" s="37"/>
      <c r="B10" s="38">
        <v>1</v>
      </c>
      <c r="C10" s="56" t="s">
        <v>62</v>
      </c>
      <c r="D10" s="211">
        <v>40</v>
      </c>
      <c r="E10" s="108">
        <v>40</v>
      </c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692</v>
      </c>
      <c r="E11" s="108">
        <v>692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>
        <v>160</v>
      </c>
      <c r="E12" s="108">
        <v>160</v>
      </c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50</v>
      </c>
      <c r="E13" s="108">
        <v>50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>
        <v>60</v>
      </c>
      <c r="E15" s="109">
        <v>60</v>
      </c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>
        <v>12000</v>
      </c>
      <c r="E16" s="225">
        <v>12004</v>
      </c>
      <c r="F16" s="257"/>
      <c r="G16" s="300"/>
    </row>
    <row r="17" spans="1:7" s="15" customFormat="1" ht="15" customHeight="1" thickBot="1">
      <c r="A17" s="50">
        <v>5</v>
      </c>
      <c r="B17" s="51"/>
      <c r="C17" s="55" t="s">
        <v>195</v>
      </c>
      <c r="D17" s="212">
        <f>SUM(D18:D19)</f>
        <v>8959</v>
      </c>
      <c r="E17" s="226">
        <f>SUM(E18:E19)</f>
        <v>9371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196</v>
      </c>
      <c r="D18" s="211">
        <v>8959</v>
      </c>
      <c r="E18" s="108">
        <v>9371</v>
      </c>
      <c r="F18" s="255"/>
      <c r="G18" s="281"/>
    </row>
    <row r="19" spans="1:7" ht="15" customHeight="1" thickBot="1">
      <c r="A19" s="70"/>
      <c r="B19" s="71">
        <v>2</v>
      </c>
      <c r="C19" s="72" t="s">
        <v>197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6596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>
        <v>6596</v>
      </c>
      <c r="F21" s="259"/>
      <c r="G21" s="282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25324</v>
      </c>
      <c r="E23" s="225">
        <v>20052</v>
      </c>
      <c r="F23" s="257"/>
      <c r="G23" s="282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47285</v>
      </c>
      <c r="E24" s="93">
        <f>E9+E16+E17+E20+E23</f>
        <v>49025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1"/>
    </row>
    <row r="26" spans="1:7" s="163" customFormat="1" ht="15" customHeight="1" thickBot="1">
      <c r="A26" s="627" t="s">
        <v>79</v>
      </c>
      <c r="B26" s="628"/>
      <c r="C26" s="628"/>
      <c r="D26" s="628"/>
      <c r="E26" s="628"/>
      <c r="F26" s="628"/>
      <c r="G26" s="629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41615</v>
      </c>
      <c r="E27" s="226">
        <f>SUM(E28:E34)</f>
        <v>42545</v>
      </c>
      <c r="F27" s="258">
        <f>SUM(F28:F34)</f>
        <v>0</v>
      </c>
      <c r="G27" s="299"/>
    </row>
    <row r="28" spans="1:7" ht="15" customHeight="1">
      <c r="A28" s="37"/>
      <c r="B28" s="38">
        <v>1</v>
      </c>
      <c r="C28" s="57" t="s">
        <v>102</v>
      </c>
      <c r="D28" s="211">
        <v>6874</v>
      </c>
      <c r="E28" s="108">
        <v>6943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1634</v>
      </c>
      <c r="E29" s="108">
        <v>1634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12726</v>
      </c>
      <c r="E30" s="109">
        <v>13487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500</v>
      </c>
      <c r="E31" s="108">
        <v>500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>
        <v>19881</v>
      </c>
      <c r="E32" s="228">
        <v>19981</v>
      </c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4570</v>
      </c>
      <c r="E35" s="226">
        <f>SUM(E36:E38)</f>
        <v>5380</v>
      </c>
      <c r="F35" s="258">
        <f>SUM(F36:F38)</f>
        <v>0</v>
      </c>
      <c r="G35" s="268"/>
    </row>
    <row r="36" spans="1:7" ht="15" customHeight="1">
      <c r="A36" s="37"/>
      <c r="B36" s="38">
        <v>1</v>
      </c>
      <c r="C36" s="56" t="s">
        <v>143</v>
      </c>
      <c r="D36" s="211"/>
      <c r="E36" s="108">
        <v>90</v>
      </c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>
        <v>720</v>
      </c>
      <c r="F37" s="255"/>
      <c r="G37" s="281"/>
    </row>
    <row r="38" spans="1:7" ht="15" customHeight="1">
      <c r="A38" s="37"/>
      <c r="B38" s="38">
        <v>3</v>
      </c>
      <c r="C38" s="56" t="s">
        <v>292</v>
      </c>
      <c r="D38" s="211">
        <v>4570</v>
      </c>
      <c r="E38" s="108">
        <v>4570</v>
      </c>
      <c r="F38" s="255"/>
      <c r="G38" s="378"/>
    </row>
    <row r="39" spans="1:7" ht="15" customHeight="1" thickBot="1">
      <c r="A39" s="371">
        <v>11</v>
      </c>
      <c r="B39" s="372"/>
      <c r="C39" s="377" t="s">
        <v>50</v>
      </c>
      <c r="D39" s="373">
        <v>1100</v>
      </c>
      <c r="E39" s="374">
        <v>1100</v>
      </c>
      <c r="F39" s="375"/>
      <c r="G39" s="376"/>
    </row>
    <row r="40" spans="1:7" ht="15" customHeight="1" thickBot="1">
      <c r="A40" s="193"/>
      <c r="B40" s="194"/>
      <c r="C40" s="63" t="s">
        <v>88</v>
      </c>
      <c r="D40" s="217">
        <f>D27+D35+D39</f>
        <v>47285</v>
      </c>
      <c r="E40" s="217">
        <f>E27+E35+E39</f>
        <v>49025</v>
      </c>
      <c r="F40" s="217">
        <f>F27+F35+F39</f>
        <v>0</v>
      </c>
      <c r="G40" s="253"/>
    </row>
    <row r="41" ht="9.75" customHeight="1" thickBot="1">
      <c r="E41" s="262"/>
    </row>
    <row r="42" spans="1:7" ht="13.5" thickBot="1">
      <c r="A42" s="170" t="s">
        <v>89</v>
      </c>
      <c r="B42" s="171"/>
      <c r="C42" s="172"/>
      <c r="D42" s="646">
        <v>1</v>
      </c>
      <c r="E42" s="647"/>
      <c r="F42" s="647"/>
      <c r="G42" s="648"/>
    </row>
  </sheetData>
  <sheetProtection/>
  <mergeCells count="11">
    <mergeCell ref="A4:C4"/>
    <mergeCell ref="C2:F2"/>
    <mergeCell ref="C3:F3"/>
    <mergeCell ref="E4:G4"/>
    <mergeCell ref="D42:G42"/>
    <mergeCell ref="F5:F6"/>
    <mergeCell ref="C5:C6"/>
    <mergeCell ref="D6:E6"/>
    <mergeCell ref="G5:G6"/>
    <mergeCell ref="A8:G8"/>
    <mergeCell ref="A26:G2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8.50390625" style="9" customWidth="1"/>
    <col min="2" max="2" width="9.125" style="1" customWidth="1"/>
    <col min="3" max="3" width="39.375" style="1" customWidth="1"/>
    <col min="4" max="4" width="10.5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57" t="s">
        <v>361</v>
      </c>
      <c r="E1" s="657"/>
      <c r="F1" s="657"/>
      <c r="G1" s="657"/>
    </row>
    <row r="2" spans="1:7" s="12" customFormat="1" ht="15.75">
      <c r="A2" s="73" t="s">
        <v>52</v>
      </c>
      <c r="B2" s="74"/>
      <c r="C2" s="640" t="s">
        <v>226</v>
      </c>
      <c r="D2" s="641"/>
      <c r="E2" s="641"/>
      <c r="F2" s="652"/>
      <c r="G2" s="278" t="s">
        <v>53</v>
      </c>
    </row>
    <row r="3" spans="1:7" s="12" customFormat="1" ht="16.5" thickBot="1">
      <c r="A3" s="76" t="s">
        <v>54</v>
      </c>
      <c r="B3" s="77"/>
      <c r="C3" s="653" t="s">
        <v>294</v>
      </c>
      <c r="D3" s="654"/>
      <c r="E3" s="654"/>
      <c r="F3" s="655"/>
      <c r="G3" s="279" t="s">
        <v>93</v>
      </c>
    </row>
    <row r="4" spans="1:7" s="13" customFormat="1" ht="32.25" customHeight="1" thickBot="1">
      <c r="A4" s="660" t="s">
        <v>293</v>
      </c>
      <c r="B4" s="660"/>
      <c r="C4" s="660"/>
      <c r="D4" s="660"/>
      <c r="E4" s="656" t="s">
        <v>57</v>
      </c>
      <c r="F4" s="656"/>
      <c r="G4" s="656"/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161"/>
      <c r="B8" s="162"/>
      <c r="C8" s="78" t="s">
        <v>60</v>
      </c>
      <c r="D8" s="221"/>
      <c r="E8" s="221"/>
      <c r="F8" s="221"/>
      <c r="G8" s="274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1818</v>
      </c>
      <c r="E9" s="224">
        <f>SUM(E10:E15)</f>
        <v>1818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1515</v>
      </c>
      <c r="E11" s="108">
        <v>1515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303</v>
      </c>
      <c r="E13" s="108">
        <v>303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300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0</v>
      </c>
      <c r="E17" s="226">
        <f>SUM(E18:E19)</f>
        <v>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201</v>
      </c>
      <c r="D18" s="211"/>
      <c r="E18" s="108"/>
      <c r="F18" s="255"/>
      <c r="G18" s="281"/>
    </row>
    <row r="19" spans="1:7" ht="15" customHeight="1" thickBot="1">
      <c r="A19" s="70"/>
      <c r="B19" s="71">
        <v>2</v>
      </c>
      <c r="C19" s="72" t="s">
        <v>202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82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6750</v>
      </c>
      <c r="E23" s="225">
        <v>7488</v>
      </c>
      <c r="F23" s="257"/>
      <c r="G23" s="301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8568</v>
      </c>
      <c r="E24" s="93">
        <f>E9+E16+E17+E20+E23</f>
        <v>9306</v>
      </c>
      <c r="F24" s="93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2"/>
    </row>
    <row r="26" spans="1:7" s="163" customFormat="1" ht="15" customHeight="1" thickBot="1">
      <c r="A26" s="161"/>
      <c r="B26" s="162"/>
      <c r="C26" s="78" t="s">
        <v>79</v>
      </c>
      <c r="D26" s="221"/>
      <c r="E26" s="221"/>
      <c r="F26" s="221"/>
      <c r="G26" s="322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8568</v>
      </c>
      <c r="E27" s="226">
        <f>SUM(E28:E34)</f>
        <v>9306</v>
      </c>
      <c r="F27" s="258">
        <f>SUM(F28:F34)</f>
        <v>0</v>
      </c>
      <c r="G27" s="273"/>
    </row>
    <row r="28" spans="1:7" ht="15" customHeight="1">
      <c r="A28" s="37"/>
      <c r="B28" s="38">
        <v>1</v>
      </c>
      <c r="C28" s="57" t="s">
        <v>102</v>
      </c>
      <c r="D28" s="211">
        <v>589</v>
      </c>
      <c r="E28" s="108">
        <v>603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356</v>
      </c>
      <c r="E29" s="108">
        <v>361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3247</v>
      </c>
      <c r="E30" s="109">
        <v>3247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12</v>
      </c>
      <c r="E31" s="108">
        <v>12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/>
      <c r="E32" s="228"/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>
        <v>4364</v>
      </c>
      <c r="E33" s="228">
        <v>5083</v>
      </c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65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275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63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63"/>
    </row>
    <row r="38" spans="1:7" ht="15" customHeight="1" thickBot="1">
      <c r="A38" s="37"/>
      <c r="B38" s="38">
        <v>3</v>
      </c>
      <c r="C38" s="56" t="s">
        <v>86</v>
      </c>
      <c r="D38" s="211"/>
      <c r="E38" s="108"/>
      <c r="F38" s="255"/>
      <c r="G38" s="265"/>
    </row>
    <row r="39" spans="1:7" ht="15" customHeight="1" thickBot="1">
      <c r="A39" s="193"/>
      <c r="B39" s="194"/>
      <c r="C39" s="63" t="s">
        <v>88</v>
      </c>
      <c r="D39" s="217">
        <f>D27+D35</f>
        <v>8568</v>
      </c>
      <c r="E39" s="93">
        <f>E27+E35</f>
        <v>9306</v>
      </c>
      <c r="F39" s="260">
        <f>F27+F35</f>
        <v>0</v>
      </c>
      <c r="G39" s="253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46">
        <v>1</v>
      </c>
      <c r="E41" s="647"/>
      <c r="F41" s="647"/>
      <c r="G41" s="648"/>
    </row>
  </sheetData>
  <sheetProtection/>
  <mergeCells count="10">
    <mergeCell ref="D1:G1"/>
    <mergeCell ref="E4:G4"/>
    <mergeCell ref="G5:G6"/>
    <mergeCell ref="D41:G41"/>
    <mergeCell ref="F5:F6"/>
    <mergeCell ref="C2:F2"/>
    <mergeCell ref="C3:F3"/>
    <mergeCell ref="C5:C6"/>
    <mergeCell ref="D6:E6"/>
    <mergeCell ref="A4:D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8.625" style="9" customWidth="1"/>
    <col min="2" max="2" width="8.875" style="1" customWidth="1"/>
    <col min="3" max="3" width="39.375" style="1" customWidth="1"/>
    <col min="4" max="4" width="9.625" style="1" customWidth="1"/>
    <col min="5" max="5" width="10.875" style="1" customWidth="1"/>
    <col min="6" max="6" width="10.5039062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626" t="s">
        <v>362</v>
      </c>
      <c r="E1" s="626"/>
      <c r="F1" s="626"/>
      <c r="G1" s="626"/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52"/>
      <c r="G2" s="278" t="s">
        <v>53</v>
      </c>
    </row>
    <row r="3" spans="1:7" s="12" customFormat="1" ht="16.5" thickBot="1">
      <c r="A3" s="76" t="s">
        <v>54</v>
      </c>
      <c r="B3" s="77"/>
      <c r="C3" s="653" t="s">
        <v>295</v>
      </c>
      <c r="D3" s="654"/>
      <c r="E3" s="654"/>
      <c r="F3" s="655"/>
      <c r="G3" s="279" t="s">
        <v>94</v>
      </c>
    </row>
    <row r="4" spans="1:7" s="13" customFormat="1" ht="45" customHeight="1" thickBot="1">
      <c r="A4" s="651" t="s">
        <v>296</v>
      </c>
      <c r="B4" s="651"/>
      <c r="C4" s="651"/>
      <c r="D4" s="651"/>
      <c r="E4" s="656" t="s">
        <v>57</v>
      </c>
      <c r="F4" s="656"/>
      <c r="G4" s="656"/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7" t="s">
        <v>60</v>
      </c>
      <c r="B8" s="628"/>
      <c r="C8" s="628"/>
      <c r="D8" s="628"/>
      <c r="E8" s="628"/>
      <c r="F8" s="628"/>
      <c r="G8" s="629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10290</v>
      </c>
      <c r="E9" s="224">
        <f>SUM(E10:E15)</f>
        <v>10290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8590</v>
      </c>
      <c r="E11" s="108">
        <v>8590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/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1700</v>
      </c>
      <c r="E13" s="108">
        <v>1700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>
        <v>224</v>
      </c>
      <c r="E16" s="225">
        <v>220</v>
      </c>
      <c r="F16" s="257"/>
      <c r="G16" s="301"/>
    </row>
    <row r="17" spans="1:7" s="15" customFormat="1" ht="15" customHeight="1" thickBot="1">
      <c r="A17" s="50">
        <v>5</v>
      </c>
      <c r="B17" s="51"/>
      <c r="C17" s="55" t="s">
        <v>204</v>
      </c>
      <c r="D17" s="212">
        <f>SUM(D18:D19)</f>
        <v>640</v>
      </c>
      <c r="E17" s="226">
        <f>SUM(E18:E19)</f>
        <v>640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205</v>
      </c>
      <c r="D18" s="211">
        <v>640</v>
      </c>
      <c r="E18" s="108">
        <v>640</v>
      </c>
      <c r="F18" s="255"/>
      <c r="G18" s="281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82"/>
    </row>
    <row r="20" spans="1:7" ht="15" customHeight="1" thickBot="1">
      <c r="A20" s="380">
        <v>6</v>
      </c>
      <c r="B20" s="207"/>
      <c r="C20" s="381" t="s">
        <v>297</v>
      </c>
      <c r="D20" s="384">
        <v>25000</v>
      </c>
      <c r="E20" s="382">
        <v>25000</v>
      </c>
      <c r="F20" s="385"/>
      <c r="G20" s="301"/>
    </row>
    <row r="21" spans="1:7" ht="15" customHeight="1" thickBot="1">
      <c r="A21" s="50">
        <v>7</v>
      </c>
      <c r="B21" s="52"/>
      <c r="C21" s="55" t="s">
        <v>78</v>
      </c>
      <c r="D21" s="210">
        <f>D22+D23</f>
        <v>0</v>
      </c>
      <c r="E21" s="224">
        <f>E22+E23</f>
        <v>0</v>
      </c>
      <c r="F21" s="254">
        <f>F22+F23</f>
        <v>0</v>
      </c>
      <c r="G21" s="299"/>
    </row>
    <row r="22" spans="1:7" ht="15" customHeight="1" thickBot="1">
      <c r="A22" s="164"/>
      <c r="B22" s="165">
        <v>1</v>
      </c>
      <c r="C22" s="166" t="s">
        <v>133</v>
      </c>
      <c r="D22" s="223"/>
      <c r="E22" s="227"/>
      <c r="F22" s="259"/>
      <c r="G22" s="282"/>
    </row>
    <row r="23" spans="1:7" ht="15" customHeight="1" thickBot="1">
      <c r="A23" s="164"/>
      <c r="B23" s="165">
        <v>2</v>
      </c>
      <c r="C23" s="166" t="s">
        <v>178</v>
      </c>
      <c r="D23" s="223"/>
      <c r="E23" s="227"/>
      <c r="F23" s="259"/>
      <c r="G23" s="301"/>
    </row>
    <row r="24" spans="1:7" s="15" customFormat="1" ht="15" customHeight="1" thickBot="1">
      <c r="A24" s="202">
        <v>8</v>
      </c>
      <c r="B24" s="203">
        <v>1</v>
      </c>
      <c r="C24" s="204" t="s">
        <v>91</v>
      </c>
      <c r="D24" s="218">
        <v>18283</v>
      </c>
      <c r="E24" s="225">
        <v>14972</v>
      </c>
      <c r="F24" s="257"/>
      <c r="G24" s="301"/>
    </row>
    <row r="25" spans="1:7" s="15" customFormat="1" ht="15" customHeight="1" thickBot="1">
      <c r="A25" s="202"/>
      <c r="B25" s="203"/>
      <c r="C25" s="229" t="s">
        <v>227</v>
      </c>
      <c r="D25" s="218">
        <v>2640</v>
      </c>
      <c r="E25" s="225">
        <v>2640</v>
      </c>
      <c r="F25" s="257"/>
      <c r="G25" s="280"/>
    </row>
    <row r="26" spans="1:7" s="2" customFormat="1" ht="15" customHeight="1" thickBot="1">
      <c r="A26" s="193"/>
      <c r="B26" s="194"/>
      <c r="C26" s="63" t="s">
        <v>43</v>
      </c>
      <c r="D26" s="217">
        <f>D9+D16+D17+D21+D24+D20</f>
        <v>54437</v>
      </c>
      <c r="E26" s="217">
        <f>E9+E16+E17+E21+E24+E20</f>
        <v>51122</v>
      </c>
      <c r="F26" s="217">
        <f>F9+F16+F17+F21+F24+F20</f>
        <v>0</v>
      </c>
      <c r="G26" s="253"/>
    </row>
    <row r="27" spans="1:7" s="2" customFormat="1" ht="9.75" customHeight="1" thickBot="1">
      <c r="A27" s="167"/>
      <c r="B27" s="168"/>
      <c r="C27" s="169"/>
      <c r="D27" s="222"/>
      <c r="E27" s="222"/>
      <c r="F27" s="222"/>
      <c r="G27" s="323"/>
    </row>
    <row r="28" spans="1:7" s="163" customFormat="1" ht="15" customHeight="1" thickBot="1">
      <c r="A28" s="627" t="s">
        <v>79</v>
      </c>
      <c r="B28" s="628"/>
      <c r="C28" s="628"/>
      <c r="D28" s="628"/>
      <c r="E28" s="628"/>
      <c r="F28" s="628"/>
      <c r="G28" s="629"/>
    </row>
    <row r="29" spans="1:7" s="15" customFormat="1" ht="15" customHeight="1" thickBot="1">
      <c r="A29" s="50">
        <v>9</v>
      </c>
      <c r="B29" s="51"/>
      <c r="C29" s="55" t="s">
        <v>80</v>
      </c>
      <c r="D29" s="212">
        <f>SUM(D30:D36)</f>
        <v>15137</v>
      </c>
      <c r="E29" s="226">
        <f>SUM(E30:E36)</f>
        <v>15391</v>
      </c>
      <c r="F29" s="258">
        <f>SUM(F30:F36)</f>
        <v>0</v>
      </c>
      <c r="G29" s="299"/>
    </row>
    <row r="30" spans="1:7" ht="15" customHeight="1">
      <c r="A30" s="37"/>
      <c r="B30" s="38">
        <v>1</v>
      </c>
      <c r="C30" s="57" t="s">
        <v>102</v>
      </c>
      <c r="D30" s="211">
        <v>6575</v>
      </c>
      <c r="E30" s="108">
        <v>6792</v>
      </c>
      <c r="F30" s="255"/>
      <c r="G30" s="250"/>
    </row>
    <row r="31" spans="1:7" ht="15" customHeight="1">
      <c r="A31" s="37"/>
      <c r="B31" s="38">
        <v>2</v>
      </c>
      <c r="C31" s="56" t="s">
        <v>47</v>
      </c>
      <c r="D31" s="211">
        <v>1754</v>
      </c>
      <c r="E31" s="108">
        <v>1791</v>
      </c>
      <c r="F31" s="255"/>
      <c r="G31" s="251"/>
    </row>
    <row r="32" spans="1:7" ht="15" customHeight="1">
      <c r="A32" s="70"/>
      <c r="B32" s="71">
        <v>3</v>
      </c>
      <c r="C32" s="72" t="s">
        <v>48</v>
      </c>
      <c r="D32" s="215">
        <v>6446</v>
      </c>
      <c r="E32" s="109">
        <v>6446</v>
      </c>
      <c r="F32" s="256"/>
      <c r="G32" s="251"/>
    </row>
    <row r="33" spans="1:7" s="15" customFormat="1" ht="15" customHeight="1">
      <c r="A33" s="37"/>
      <c r="B33" s="38">
        <v>4</v>
      </c>
      <c r="C33" s="56" t="s">
        <v>150</v>
      </c>
      <c r="D33" s="211">
        <v>362</v>
      </c>
      <c r="E33" s="108">
        <v>362</v>
      </c>
      <c r="F33" s="255"/>
      <c r="G33" s="251"/>
    </row>
    <row r="34" spans="1:7" s="15" customFormat="1" ht="15" customHeight="1">
      <c r="A34" s="41"/>
      <c r="B34" s="42">
        <v>5</v>
      </c>
      <c r="C34" s="56" t="s">
        <v>198</v>
      </c>
      <c r="D34" s="216"/>
      <c r="E34" s="228"/>
      <c r="F34" s="261"/>
      <c r="G34" s="251"/>
    </row>
    <row r="35" spans="1:7" ht="15" customHeight="1">
      <c r="A35" s="41"/>
      <c r="B35" s="42">
        <v>6</v>
      </c>
      <c r="C35" s="65" t="s">
        <v>83</v>
      </c>
      <c r="D35" s="216"/>
      <c r="E35" s="228"/>
      <c r="F35" s="261"/>
      <c r="G35" s="251"/>
    </row>
    <row r="36" spans="1:7" ht="15" customHeight="1" thickBot="1">
      <c r="A36" s="37"/>
      <c r="B36" s="38">
        <v>7</v>
      </c>
      <c r="C36" s="56" t="s">
        <v>49</v>
      </c>
      <c r="D36" s="211"/>
      <c r="E36" s="108"/>
      <c r="F36" s="255"/>
      <c r="G36" s="252"/>
    </row>
    <row r="37" spans="1:7" s="15" customFormat="1" ht="15" customHeight="1" thickBot="1">
      <c r="A37" s="50">
        <v>10</v>
      </c>
      <c r="B37" s="51"/>
      <c r="C37" s="55" t="s">
        <v>84</v>
      </c>
      <c r="D37" s="212">
        <f>SUM(D38:D40)</f>
        <v>31500</v>
      </c>
      <c r="E37" s="226">
        <f>SUM(E38:E40)</f>
        <v>35731</v>
      </c>
      <c r="F37" s="258"/>
      <c r="G37" s="299"/>
    </row>
    <row r="38" spans="1:7" ht="15" customHeight="1">
      <c r="A38" s="28"/>
      <c r="B38" s="29">
        <v>1</v>
      </c>
      <c r="C38" s="57" t="s">
        <v>143</v>
      </c>
      <c r="D38" s="213">
        <v>2500</v>
      </c>
      <c r="E38" s="386">
        <v>1187</v>
      </c>
      <c r="F38" s="387"/>
      <c r="G38" s="310"/>
    </row>
    <row r="39" spans="1:7" ht="15" customHeight="1">
      <c r="A39" s="37"/>
      <c r="B39" s="38">
        <v>2</v>
      </c>
      <c r="C39" s="56" t="s">
        <v>156</v>
      </c>
      <c r="D39" s="211"/>
      <c r="E39" s="108">
        <v>1200</v>
      </c>
      <c r="F39" s="255"/>
      <c r="G39" s="251"/>
    </row>
    <row r="40" spans="1:7" ht="15" customHeight="1" thickBot="1">
      <c r="A40" s="317"/>
      <c r="B40" s="318">
        <v>3</v>
      </c>
      <c r="C40" s="319" t="s">
        <v>86</v>
      </c>
      <c r="D40" s="388">
        <v>29000</v>
      </c>
      <c r="E40" s="320">
        <v>33344</v>
      </c>
      <c r="F40" s="389"/>
      <c r="G40" s="311"/>
    </row>
    <row r="41" spans="1:7" ht="15" customHeight="1" thickBot="1">
      <c r="A41" s="380">
        <v>12</v>
      </c>
      <c r="B41" s="207"/>
      <c r="C41" s="381" t="s">
        <v>171</v>
      </c>
      <c r="D41" s="382">
        <v>4200</v>
      </c>
      <c r="E41" s="382">
        <v>3000</v>
      </c>
      <c r="F41" s="382"/>
      <c r="G41" s="383"/>
    </row>
    <row r="42" spans="1:7" ht="15" customHeight="1" thickBot="1">
      <c r="A42" s="380">
        <v>14</v>
      </c>
      <c r="B42" s="207"/>
      <c r="C42" s="381" t="s">
        <v>298</v>
      </c>
      <c r="D42" s="384">
        <v>3600</v>
      </c>
      <c r="E42" s="382">
        <v>3600</v>
      </c>
      <c r="F42" s="385"/>
      <c r="G42" s="383"/>
    </row>
    <row r="43" spans="1:7" ht="15" customHeight="1" thickBot="1">
      <c r="A43" s="193"/>
      <c r="B43" s="194"/>
      <c r="C43" s="63" t="s">
        <v>88</v>
      </c>
      <c r="D43" s="217">
        <f>D29+D37</f>
        <v>46637</v>
      </c>
      <c r="E43" s="93">
        <f>E29+E37</f>
        <v>51122</v>
      </c>
      <c r="F43" s="260">
        <f>F29+F37</f>
        <v>0</v>
      </c>
      <c r="G43" s="253"/>
    </row>
    <row r="44" ht="9.75" customHeight="1" thickBot="1">
      <c r="E44" s="262"/>
    </row>
    <row r="45" spans="1:7" ht="13.5" thickBot="1">
      <c r="A45" s="170" t="s">
        <v>89</v>
      </c>
      <c r="B45" s="171"/>
      <c r="C45" s="172"/>
      <c r="D45" s="646">
        <v>5</v>
      </c>
      <c r="E45" s="647"/>
      <c r="F45" s="647"/>
      <c r="G45" s="648"/>
    </row>
  </sheetData>
  <sheetProtection/>
  <mergeCells count="12">
    <mergeCell ref="D1:G1"/>
    <mergeCell ref="F5:F6"/>
    <mergeCell ref="C2:F2"/>
    <mergeCell ref="C3:F3"/>
    <mergeCell ref="E4:G4"/>
    <mergeCell ref="A4:D4"/>
    <mergeCell ref="D45:G45"/>
    <mergeCell ref="C5:C6"/>
    <mergeCell ref="D6:E6"/>
    <mergeCell ref="G5:G6"/>
    <mergeCell ref="A8:G8"/>
    <mergeCell ref="A28:G28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8.50390625" style="9" customWidth="1"/>
    <col min="2" max="2" width="8.625" style="1" customWidth="1"/>
    <col min="3" max="3" width="40.125" style="1" customWidth="1"/>
    <col min="4" max="4" width="9.875" style="1" customWidth="1"/>
    <col min="5" max="5" width="11.375" style="1" customWidth="1"/>
    <col min="6" max="6" width="11.12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363</v>
      </c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52"/>
      <c r="G2" s="75" t="s">
        <v>53</v>
      </c>
    </row>
    <row r="3" spans="1:7" s="12" customFormat="1" ht="16.5" thickBot="1">
      <c r="A3" s="76" t="s">
        <v>54</v>
      </c>
      <c r="B3" s="77"/>
      <c r="C3" s="653" t="s">
        <v>300</v>
      </c>
      <c r="D3" s="654"/>
      <c r="E3" s="654"/>
      <c r="F3" s="655"/>
      <c r="G3" s="158" t="s">
        <v>96</v>
      </c>
    </row>
    <row r="4" spans="1:7" s="13" customFormat="1" ht="21" customHeight="1" thickBot="1">
      <c r="A4" s="661" t="s">
        <v>299</v>
      </c>
      <c r="B4" s="661"/>
      <c r="C4" s="661"/>
      <c r="D4" s="47"/>
      <c r="E4" s="656" t="s">
        <v>57</v>
      </c>
      <c r="F4" s="656"/>
      <c r="G4" s="656"/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7" t="s">
        <v>60</v>
      </c>
      <c r="B8" s="628"/>
      <c r="C8" s="628"/>
      <c r="D8" s="628"/>
      <c r="E8" s="628"/>
      <c r="F8" s="628"/>
      <c r="G8" s="629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176</v>
      </c>
      <c r="E9" s="224">
        <f>SUM(E10:E15)</f>
        <v>156</v>
      </c>
      <c r="F9" s="254">
        <f>SUM(F10:F15)</f>
        <v>0</v>
      </c>
      <c r="G9" s="268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81"/>
    </row>
    <row r="11" spans="1:7" ht="15" customHeight="1">
      <c r="A11" s="37"/>
      <c r="B11" s="38">
        <v>2</v>
      </c>
      <c r="C11" s="56" t="s">
        <v>63</v>
      </c>
      <c r="D11" s="211">
        <v>130</v>
      </c>
      <c r="E11" s="108">
        <v>130</v>
      </c>
      <c r="F11" s="255"/>
      <c r="G11" s="281"/>
    </row>
    <row r="12" spans="1:7" ht="15" customHeight="1">
      <c r="A12" s="37"/>
      <c r="B12" s="38">
        <v>3</v>
      </c>
      <c r="C12" s="56" t="s">
        <v>90</v>
      </c>
      <c r="D12" s="211">
        <v>20</v>
      </c>
      <c r="E12" s="108"/>
      <c r="F12" s="255"/>
      <c r="G12" s="281"/>
    </row>
    <row r="13" spans="1:7" ht="15" customHeight="1">
      <c r="A13" s="37"/>
      <c r="B13" s="38">
        <v>4</v>
      </c>
      <c r="C13" s="56" t="s">
        <v>176</v>
      </c>
      <c r="D13" s="211">
        <v>26</v>
      </c>
      <c r="E13" s="108">
        <v>26</v>
      </c>
      <c r="F13" s="255"/>
      <c r="G13" s="281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81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82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301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2100</v>
      </c>
      <c r="E17" s="226">
        <f>SUM(E18:E19)</f>
        <v>2100</v>
      </c>
      <c r="F17" s="258">
        <f>SUM(F18:F19)</f>
        <v>0</v>
      </c>
      <c r="G17" s="299"/>
    </row>
    <row r="18" spans="1:7" ht="15" customHeight="1">
      <c r="A18" s="37"/>
      <c r="B18" s="38">
        <v>1</v>
      </c>
      <c r="C18" s="56" t="s">
        <v>205</v>
      </c>
      <c r="D18" s="211">
        <v>2100</v>
      </c>
      <c r="E18" s="108">
        <v>2100</v>
      </c>
      <c r="F18" s="255"/>
      <c r="G18" s="281"/>
    </row>
    <row r="19" spans="1:7" ht="15" customHeight="1" thickBot="1">
      <c r="A19" s="70"/>
      <c r="B19" s="71">
        <v>2</v>
      </c>
      <c r="C19" s="72" t="s">
        <v>206</v>
      </c>
      <c r="D19" s="215"/>
      <c r="E19" s="109"/>
      <c r="F19" s="256"/>
      <c r="G19" s="282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99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82"/>
    </row>
    <row r="22" spans="1:7" ht="15.75" customHeight="1" thickBot="1">
      <c r="A22" s="164"/>
      <c r="B22" s="165">
        <v>2</v>
      </c>
      <c r="C22" s="166" t="s">
        <v>178</v>
      </c>
      <c r="D22" s="223"/>
      <c r="E22" s="227"/>
      <c r="F22" s="259"/>
      <c r="G22" s="301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1654</v>
      </c>
      <c r="E23" s="225">
        <v>1829</v>
      </c>
      <c r="F23" s="257"/>
      <c r="G23" s="312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3930</v>
      </c>
      <c r="E24" s="93">
        <f>E9+E16+E17+E20+E23</f>
        <v>4085</v>
      </c>
      <c r="F24" s="260">
        <f>F9+F16+F17+F20+F23</f>
        <v>0</v>
      </c>
      <c r="G24" s="253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3"/>
    </row>
    <row r="26" spans="1:7" s="163" customFormat="1" ht="15" customHeight="1" thickBot="1">
      <c r="A26" s="627" t="s">
        <v>79</v>
      </c>
      <c r="B26" s="628"/>
      <c r="C26" s="628"/>
      <c r="D26" s="628"/>
      <c r="E26" s="628"/>
      <c r="F26" s="628"/>
      <c r="G26" s="629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3930</v>
      </c>
      <c r="E27" s="226">
        <f>SUM(E28:E34)</f>
        <v>4085</v>
      </c>
      <c r="F27" s="258">
        <f>SUM(F28:F34)</f>
        <v>0</v>
      </c>
      <c r="G27" s="268"/>
    </row>
    <row r="28" spans="1:7" ht="15" customHeight="1">
      <c r="A28" s="37"/>
      <c r="B28" s="38">
        <v>1</v>
      </c>
      <c r="C28" s="57" t="s">
        <v>102</v>
      </c>
      <c r="D28" s="211">
        <v>2095</v>
      </c>
      <c r="E28" s="108">
        <v>2229</v>
      </c>
      <c r="F28" s="255"/>
      <c r="G28" s="281"/>
    </row>
    <row r="29" spans="1:7" ht="15" customHeight="1">
      <c r="A29" s="37"/>
      <c r="B29" s="38">
        <v>2</v>
      </c>
      <c r="C29" s="56" t="s">
        <v>47</v>
      </c>
      <c r="D29" s="211">
        <v>608</v>
      </c>
      <c r="E29" s="108">
        <v>629</v>
      </c>
      <c r="F29" s="255"/>
      <c r="G29" s="281"/>
    </row>
    <row r="30" spans="1:7" ht="15" customHeight="1">
      <c r="A30" s="70"/>
      <c r="B30" s="71">
        <v>3</v>
      </c>
      <c r="C30" s="72" t="s">
        <v>48</v>
      </c>
      <c r="D30" s="215">
        <v>818</v>
      </c>
      <c r="E30" s="109">
        <v>818</v>
      </c>
      <c r="F30" s="256"/>
      <c r="G30" s="281"/>
    </row>
    <row r="31" spans="1:7" s="15" customFormat="1" ht="15" customHeight="1">
      <c r="A31" s="37"/>
      <c r="B31" s="38">
        <v>4</v>
      </c>
      <c r="C31" s="56" t="s">
        <v>150</v>
      </c>
      <c r="D31" s="211">
        <v>29</v>
      </c>
      <c r="E31" s="108">
        <v>29</v>
      </c>
      <c r="F31" s="255"/>
      <c r="G31" s="281"/>
    </row>
    <row r="32" spans="1:7" s="15" customFormat="1" ht="15" customHeight="1">
      <c r="A32" s="41"/>
      <c r="B32" s="42">
        <v>5</v>
      </c>
      <c r="C32" s="56" t="s">
        <v>198</v>
      </c>
      <c r="D32" s="216">
        <v>380</v>
      </c>
      <c r="E32" s="228">
        <v>380</v>
      </c>
      <c r="F32" s="261"/>
      <c r="G32" s="281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81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82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0</v>
      </c>
      <c r="E35" s="226">
        <f>SUM(E36:E38)</f>
        <v>0</v>
      </c>
      <c r="F35" s="258">
        <f>SUM(F36:F38)</f>
        <v>0</v>
      </c>
      <c r="G35" s="313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81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81"/>
    </row>
    <row r="38" spans="1:7" ht="15" customHeight="1" thickBot="1">
      <c r="A38" s="37"/>
      <c r="B38" s="38">
        <v>3</v>
      </c>
      <c r="C38" s="56" t="s">
        <v>86</v>
      </c>
      <c r="D38" s="211"/>
      <c r="E38" s="108"/>
      <c r="F38" s="255"/>
      <c r="G38" s="282"/>
    </row>
    <row r="39" spans="1:7" ht="15" customHeight="1" thickBot="1">
      <c r="A39" s="193"/>
      <c r="B39" s="194"/>
      <c r="C39" s="63" t="s">
        <v>88</v>
      </c>
      <c r="D39" s="217">
        <f>D27+D35</f>
        <v>3930</v>
      </c>
      <c r="E39" s="93">
        <f>E27+E35</f>
        <v>4085</v>
      </c>
      <c r="F39" s="260">
        <f>F27+F35</f>
        <v>0</v>
      </c>
      <c r="G39" s="253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46">
        <v>1</v>
      </c>
      <c r="E41" s="647"/>
      <c r="F41" s="647"/>
      <c r="G41" s="648"/>
    </row>
  </sheetData>
  <sheetProtection/>
  <mergeCells count="11">
    <mergeCell ref="A4:C4"/>
    <mergeCell ref="D41:G41"/>
    <mergeCell ref="G5:G6"/>
    <mergeCell ref="C3:F3"/>
    <mergeCell ref="A8:G8"/>
    <mergeCell ref="A26:G26"/>
    <mergeCell ref="C2:F2"/>
    <mergeCell ref="F5:F6"/>
    <mergeCell ref="C5:C6"/>
    <mergeCell ref="D6:E6"/>
    <mergeCell ref="E4:G4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9.00390625" style="9" customWidth="1"/>
    <col min="2" max="2" width="8.375" style="1" customWidth="1"/>
    <col min="3" max="3" width="39.375" style="1" customWidth="1"/>
    <col min="4" max="4" width="10.125" style="1" customWidth="1"/>
    <col min="5" max="5" width="10.5039062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364</v>
      </c>
    </row>
    <row r="2" spans="1:7" s="12" customFormat="1" ht="15.75">
      <c r="A2" s="73" t="s">
        <v>52</v>
      </c>
      <c r="B2" s="74"/>
      <c r="C2" s="640" t="s">
        <v>189</v>
      </c>
      <c r="D2" s="641"/>
      <c r="E2" s="641"/>
      <c r="F2" s="652"/>
      <c r="G2" s="75" t="s">
        <v>53</v>
      </c>
    </row>
    <row r="3" spans="1:7" s="12" customFormat="1" ht="16.5" thickBot="1">
      <c r="A3" s="76" t="s">
        <v>54</v>
      </c>
      <c r="B3" s="77"/>
      <c r="C3" s="653" t="s">
        <v>302</v>
      </c>
      <c r="D3" s="654"/>
      <c r="E3" s="654"/>
      <c r="F3" s="655"/>
      <c r="G3" s="158" t="s">
        <v>97</v>
      </c>
    </row>
    <row r="4" spans="1:7" s="13" customFormat="1" ht="21" customHeight="1" thickBot="1">
      <c r="A4" s="662" t="s">
        <v>301</v>
      </c>
      <c r="B4" s="663"/>
      <c r="C4" s="663"/>
      <c r="D4" s="656" t="s">
        <v>57</v>
      </c>
      <c r="E4" s="656"/>
      <c r="F4" s="656"/>
      <c r="G4" s="656"/>
    </row>
    <row r="5" spans="1:7" ht="39" thickBot="1">
      <c r="A5" s="34" t="s">
        <v>173</v>
      </c>
      <c r="B5" s="35" t="s">
        <v>58</v>
      </c>
      <c r="C5" s="644" t="s">
        <v>174</v>
      </c>
      <c r="D5" s="208" t="s">
        <v>162</v>
      </c>
      <c r="E5" s="35" t="s">
        <v>163</v>
      </c>
      <c r="F5" s="621" t="s">
        <v>159</v>
      </c>
      <c r="G5" s="658" t="s">
        <v>233</v>
      </c>
    </row>
    <row r="6" spans="1:7" ht="13.5" thickBot="1">
      <c r="A6" s="159" t="s">
        <v>59</v>
      </c>
      <c r="B6" s="160"/>
      <c r="C6" s="645"/>
      <c r="D6" s="619" t="s">
        <v>175</v>
      </c>
      <c r="E6" s="620"/>
      <c r="F6" s="622"/>
      <c r="G6" s="659"/>
    </row>
    <row r="7" spans="1:7" s="10" customFormat="1" ht="16.5" thickBot="1">
      <c r="A7" s="54">
        <v>1</v>
      </c>
      <c r="B7" s="53">
        <v>2</v>
      </c>
      <c r="C7" s="53">
        <v>3</v>
      </c>
      <c r="D7" s="209">
        <v>4</v>
      </c>
      <c r="E7" s="209">
        <v>5</v>
      </c>
      <c r="F7" s="209">
        <v>6</v>
      </c>
      <c r="G7" s="249">
        <v>7</v>
      </c>
    </row>
    <row r="8" spans="1:7" s="163" customFormat="1" ht="15.75" customHeight="1" thickBot="1">
      <c r="A8" s="627" t="s">
        <v>60</v>
      </c>
      <c r="B8" s="628"/>
      <c r="C8" s="628"/>
      <c r="D8" s="628"/>
      <c r="E8" s="628"/>
      <c r="F8" s="628"/>
      <c r="G8" s="629"/>
    </row>
    <row r="9" spans="1:7" s="15" customFormat="1" ht="15" customHeight="1" thickBot="1">
      <c r="A9" s="50">
        <v>1</v>
      </c>
      <c r="B9" s="51"/>
      <c r="C9" s="55" t="s">
        <v>61</v>
      </c>
      <c r="D9" s="210">
        <f>SUM(D10:D15)</f>
        <v>459</v>
      </c>
      <c r="E9" s="224">
        <f>SUM(E10:E15)</f>
        <v>360</v>
      </c>
      <c r="F9" s="254">
        <f>SUM(F10:F15)</f>
        <v>0</v>
      </c>
      <c r="G9" s="273"/>
    </row>
    <row r="10" spans="1:7" ht="15" customHeight="1">
      <c r="A10" s="37"/>
      <c r="B10" s="38">
        <v>1</v>
      </c>
      <c r="C10" s="56" t="s">
        <v>62</v>
      </c>
      <c r="D10" s="211"/>
      <c r="E10" s="108"/>
      <c r="F10" s="255"/>
      <c r="G10" s="263"/>
    </row>
    <row r="11" spans="1:7" ht="15" customHeight="1">
      <c r="A11" s="37"/>
      <c r="B11" s="38">
        <v>2</v>
      </c>
      <c r="C11" s="56" t="s">
        <v>63</v>
      </c>
      <c r="D11" s="211">
        <v>130</v>
      </c>
      <c r="E11" s="108">
        <v>50</v>
      </c>
      <c r="F11" s="255"/>
      <c r="G11" s="263"/>
    </row>
    <row r="12" spans="1:7" ht="15" customHeight="1">
      <c r="A12" s="37"/>
      <c r="B12" s="38">
        <v>3</v>
      </c>
      <c r="C12" s="56" t="s">
        <v>90</v>
      </c>
      <c r="D12" s="211">
        <v>300</v>
      </c>
      <c r="E12" s="108">
        <v>300</v>
      </c>
      <c r="F12" s="255"/>
      <c r="G12" s="263"/>
    </row>
    <row r="13" spans="1:7" ht="15" customHeight="1">
      <c r="A13" s="37"/>
      <c r="B13" s="38">
        <v>4</v>
      </c>
      <c r="C13" s="56" t="s">
        <v>176</v>
      </c>
      <c r="D13" s="211">
        <v>29</v>
      </c>
      <c r="E13" s="108">
        <v>10</v>
      </c>
      <c r="F13" s="255"/>
      <c r="G13" s="263"/>
    </row>
    <row r="14" spans="1:7" ht="15" customHeight="1">
      <c r="A14" s="37"/>
      <c r="B14" s="38">
        <v>5</v>
      </c>
      <c r="C14" s="56" t="s">
        <v>157</v>
      </c>
      <c r="D14" s="211"/>
      <c r="E14" s="108"/>
      <c r="F14" s="255"/>
      <c r="G14" s="263"/>
    </row>
    <row r="15" spans="1:7" ht="15" customHeight="1" thickBot="1">
      <c r="A15" s="70"/>
      <c r="B15" s="71">
        <v>6</v>
      </c>
      <c r="C15" s="72" t="s">
        <v>64</v>
      </c>
      <c r="D15" s="215"/>
      <c r="E15" s="109"/>
      <c r="F15" s="256"/>
      <c r="G15" s="265"/>
    </row>
    <row r="16" spans="1:7" ht="15" customHeight="1" thickBot="1">
      <c r="A16" s="202">
        <v>3</v>
      </c>
      <c r="B16" s="207">
        <v>1</v>
      </c>
      <c r="C16" s="204" t="s">
        <v>68</v>
      </c>
      <c r="D16" s="218"/>
      <c r="E16" s="225"/>
      <c r="F16" s="257"/>
      <c r="G16" s="264"/>
    </row>
    <row r="17" spans="1:7" s="15" customFormat="1" ht="15" customHeight="1" thickBot="1">
      <c r="A17" s="50">
        <v>5</v>
      </c>
      <c r="B17" s="51"/>
      <c r="C17" s="55" t="s">
        <v>199</v>
      </c>
      <c r="D17" s="212">
        <f>SUM(D18:D19)</f>
        <v>200</v>
      </c>
      <c r="E17" s="226">
        <f>SUM(E18:E19)</f>
        <v>1000</v>
      </c>
      <c r="F17" s="258">
        <f>SUM(F18:F19)</f>
        <v>0</v>
      </c>
      <c r="G17" s="266"/>
    </row>
    <row r="18" spans="1:7" ht="15" customHeight="1">
      <c r="A18" s="37"/>
      <c r="B18" s="38">
        <v>1</v>
      </c>
      <c r="C18" s="56" t="s">
        <v>208</v>
      </c>
      <c r="D18" s="211">
        <v>200</v>
      </c>
      <c r="E18" s="108">
        <v>1000</v>
      </c>
      <c r="F18" s="255"/>
      <c r="G18" s="263"/>
    </row>
    <row r="19" spans="1:7" ht="15" customHeight="1" thickBot="1">
      <c r="A19" s="70"/>
      <c r="B19" s="71">
        <v>2</v>
      </c>
      <c r="C19" s="72" t="s">
        <v>209</v>
      </c>
      <c r="D19" s="215"/>
      <c r="E19" s="109"/>
      <c r="F19" s="256"/>
      <c r="G19" s="263"/>
    </row>
    <row r="20" spans="1:7" ht="15" customHeight="1" thickBot="1">
      <c r="A20" s="50">
        <v>7</v>
      </c>
      <c r="B20" s="52"/>
      <c r="C20" s="55" t="s">
        <v>78</v>
      </c>
      <c r="D20" s="210">
        <f>D21+D22</f>
        <v>0</v>
      </c>
      <c r="E20" s="224">
        <f>E21+E22</f>
        <v>0</v>
      </c>
      <c r="F20" s="254">
        <f>F21+F22</f>
        <v>0</v>
      </c>
      <c r="G20" s="266"/>
    </row>
    <row r="21" spans="1:7" ht="15" customHeight="1" thickBot="1">
      <c r="A21" s="164"/>
      <c r="B21" s="165">
        <v>1</v>
      </c>
      <c r="C21" s="166" t="s">
        <v>133</v>
      </c>
      <c r="D21" s="223"/>
      <c r="E21" s="227"/>
      <c r="F21" s="259"/>
      <c r="G21" s="265"/>
    </row>
    <row r="22" spans="1:7" ht="15" customHeight="1" thickBot="1">
      <c r="A22" s="164"/>
      <c r="B22" s="165">
        <v>2</v>
      </c>
      <c r="C22" s="166" t="s">
        <v>178</v>
      </c>
      <c r="D22" s="223"/>
      <c r="E22" s="227"/>
      <c r="F22" s="259"/>
      <c r="G22" s="264"/>
    </row>
    <row r="23" spans="1:7" s="15" customFormat="1" ht="15" customHeight="1" thickBot="1">
      <c r="A23" s="202">
        <v>8</v>
      </c>
      <c r="B23" s="203">
        <v>1</v>
      </c>
      <c r="C23" s="204" t="s">
        <v>91</v>
      </c>
      <c r="D23" s="218">
        <v>10980</v>
      </c>
      <c r="E23" s="225">
        <v>11966</v>
      </c>
      <c r="F23" s="257"/>
      <c r="G23" s="277"/>
    </row>
    <row r="24" spans="1:7" s="2" customFormat="1" ht="15" customHeight="1" thickBot="1">
      <c r="A24" s="193"/>
      <c r="B24" s="194"/>
      <c r="C24" s="63" t="s">
        <v>43</v>
      </c>
      <c r="D24" s="217">
        <f>D9+D16+D17+D20+D23</f>
        <v>11639</v>
      </c>
      <c r="E24" s="93">
        <f>E9+E16+E17+E20+E23</f>
        <v>13326</v>
      </c>
      <c r="F24" s="260">
        <f>F9+F16+F17+F20+F23</f>
        <v>0</v>
      </c>
      <c r="G24" s="272"/>
    </row>
    <row r="25" spans="1:7" s="2" customFormat="1" ht="9.75" customHeight="1" thickBot="1">
      <c r="A25" s="167"/>
      <c r="B25" s="168"/>
      <c r="C25" s="169"/>
      <c r="D25" s="222"/>
      <c r="E25" s="222"/>
      <c r="F25" s="222"/>
      <c r="G25" s="324"/>
    </row>
    <row r="26" spans="1:7" s="163" customFormat="1" ht="15" customHeight="1" thickBot="1">
      <c r="A26" s="627" t="s">
        <v>79</v>
      </c>
      <c r="B26" s="628"/>
      <c r="C26" s="628"/>
      <c r="D26" s="628"/>
      <c r="E26" s="628"/>
      <c r="F26" s="628"/>
      <c r="G26" s="629"/>
    </row>
    <row r="27" spans="1:7" s="15" customFormat="1" ht="15" customHeight="1" thickBot="1">
      <c r="A27" s="50">
        <v>9</v>
      </c>
      <c r="B27" s="51"/>
      <c r="C27" s="55" t="s">
        <v>80</v>
      </c>
      <c r="D27" s="212">
        <f>SUM(D28:D34)</f>
        <v>10639</v>
      </c>
      <c r="E27" s="226">
        <f>SUM(E28:E34)</f>
        <v>11513</v>
      </c>
      <c r="F27" s="258">
        <f>SUM(F28:F34)</f>
        <v>0</v>
      </c>
      <c r="G27" s="273"/>
    </row>
    <row r="28" spans="1:7" ht="15" customHeight="1">
      <c r="A28" s="37"/>
      <c r="B28" s="38">
        <v>1</v>
      </c>
      <c r="C28" s="57" t="s">
        <v>102</v>
      </c>
      <c r="D28" s="211">
        <v>2480</v>
      </c>
      <c r="E28" s="108">
        <v>2592</v>
      </c>
      <c r="F28" s="255"/>
      <c r="G28" s="263"/>
    </row>
    <row r="29" spans="1:7" ht="15" customHeight="1">
      <c r="A29" s="37"/>
      <c r="B29" s="38">
        <v>2</v>
      </c>
      <c r="C29" s="56" t="s">
        <v>47</v>
      </c>
      <c r="D29" s="211">
        <v>755</v>
      </c>
      <c r="E29" s="108">
        <v>772</v>
      </c>
      <c r="F29" s="255"/>
      <c r="G29" s="263"/>
    </row>
    <row r="30" spans="1:7" ht="15" customHeight="1">
      <c r="A30" s="70"/>
      <c r="B30" s="71">
        <v>3</v>
      </c>
      <c r="C30" s="72" t="s">
        <v>48</v>
      </c>
      <c r="D30" s="215">
        <v>5027</v>
      </c>
      <c r="E30" s="109">
        <v>5592</v>
      </c>
      <c r="F30" s="256"/>
      <c r="G30" s="263"/>
    </row>
    <row r="31" spans="1:7" s="15" customFormat="1" ht="15" customHeight="1">
      <c r="A31" s="37"/>
      <c r="B31" s="38">
        <v>4</v>
      </c>
      <c r="C31" s="56" t="s">
        <v>150</v>
      </c>
      <c r="D31" s="211">
        <v>77</v>
      </c>
      <c r="E31" s="108">
        <v>77</v>
      </c>
      <c r="F31" s="255"/>
      <c r="G31" s="263"/>
    </row>
    <row r="32" spans="1:7" s="15" customFormat="1" ht="15" customHeight="1">
      <c r="A32" s="41"/>
      <c r="B32" s="42">
        <v>5</v>
      </c>
      <c r="C32" s="56" t="s">
        <v>207</v>
      </c>
      <c r="D32" s="216">
        <v>2300</v>
      </c>
      <c r="E32" s="228">
        <v>2480</v>
      </c>
      <c r="F32" s="261"/>
      <c r="G32" s="263"/>
    </row>
    <row r="33" spans="1:7" ht="15" customHeight="1">
      <c r="A33" s="41"/>
      <c r="B33" s="42">
        <v>6</v>
      </c>
      <c r="C33" s="65" t="s">
        <v>83</v>
      </c>
      <c r="D33" s="216"/>
      <c r="E33" s="228"/>
      <c r="F33" s="261"/>
      <c r="G33" s="263"/>
    </row>
    <row r="34" spans="1:7" ht="15" customHeight="1" thickBot="1">
      <c r="A34" s="37"/>
      <c r="B34" s="38">
        <v>7</v>
      </c>
      <c r="C34" s="56" t="s">
        <v>49</v>
      </c>
      <c r="D34" s="211"/>
      <c r="E34" s="108"/>
      <c r="F34" s="255"/>
      <c r="G34" s="265"/>
    </row>
    <row r="35" spans="1:7" s="15" customFormat="1" ht="15" customHeight="1" thickBot="1">
      <c r="A35" s="50">
        <v>10</v>
      </c>
      <c r="B35" s="51"/>
      <c r="C35" s="55" t="s">
        <v>84</v>
      </c>
      <c r="D35" s="212">
        <f>SUM(D36:D38)</f>
        <v>1000</v>
      </c>
      <c r="E35" s="226">
        <f>SUM(E36:E38)</f>
        <v>1813</v>
      </c>
      <c r="F35" s="258">
        <f>SUM(F36:F38)</f>
        <v>0</v>
      </c>
      <c r="G35" s="266"/>
    </row>
    <row r="36" spans="1:7" ht="15" customHeight="1">
      <c r="A36" s="37"/>
      <c r="B36" s="38">
        <v>1</v>
      </c>
      <c r="C36" s="56" t="s">
        <v>143</v>
      </c>
      <c r="D36" s="211"/>
      <c r="E36" s="108"/>
      <c r="F36" s="255"/>
      <c r="G36" s="263"/>
    </row>
    <row r="37" spans="1:7" ht="15" customHeight="1">
      <c r="A37" s="37"/>
      <c r="B37" s="38">
        <v>2</v>
      </c>
      <c r="C37" s="56" t="s">
        <v>156</v>
      </c>
      <c r="D37" s="211"/>
      <c r="E37" s="108"/>
      <c r="F37" s="255"/>
      <c r="G37" s="263"/>
    </row>
    <row r="38" spans="1:7" ht="15" customHeight="1" thickBot="1">
      <c r="A38" s="37"/>
      <c r="B38" s="38">
        <v>3</v>
      </c>
      <c r="C38" s="56" t="s">
        <v>228</v>
      </c>
      <c r="D38" s="211">
        <v>1000</v>
      </c>
      <c r="E38" s="108">
        <v>1813</v>
      </c>
      <c r="F38" s="255"/>
      <c r="G38" s="263"/>
    </row>
    <row r="39" spans="1:7" ht="15" customHeight="1" thickBot="1">
      <c r="A39" s="193"/>
      <c r="B39" s="194"/>
      <c r="C39" s="63" t="s">
        <v>88</v>
      </c>
      <c r="D39" s="217">
        <f>D27+D35</f>
        <v>11639</v>
      </c>
      <c r="E39" s="93">
        <f>E27+E35</f>
        <v>13326</v>
      </c>
      <c r="F39" s="260">
        <f>F27+F35</f>
        <v>0</v>
      </c>
      <c r="G39" s="272"/>
    </row>
    <row r="40" ht="9.75" customHeight="1" thickBot="1">
      <c r="E40" s="262"/>
    </row>
    <row r="41" spans="1:7" ht="13.5" thickBot="1">
      <c r="A41" s="170" t="s">
        <v>89</v>
      </c>
      <c r="B41" s="171"/>
      <c r="C41" s="172"/>
      <c r="D41" s="646">
        <v>1</v>
      </c>
      <c r="E41" s="647"/>
      <c r="F41" s="647"/>
      <c r="G41" s="648"/>
    </row>
  </sheetData>
  <sheetProtection/>
  <mergeCells count="11">
    <mergeCell ref="A8:G8"/>
    <mergeCell ref="D4:G4"/>
    <mergeCell ref="C2:F2"/>
    <mergeCell ref="C3:F3"/>
    <mergeCell ref="G5:G6"/>
    <mergeCell ref="A4:C4"/>
    <mergeCell ref="D41:G41"/>
    <mergeCell ref="F5:F6"/>
    <mergeCell ref="C5:C6"/>
    <mergeCell ref="D6:E6"/>
    <mergeCell ref="A26:G2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2009-09-09T07:09:22Z</cp:lastPrinted>
  <dcterms:created xsi:type="dcterms:W3CDTF">1999-10-30T10:30:45Z</dcterms:created>
  <dcterms:modified xsi:type="dcterms:W3CDTF">2009-09-22T13:25:11Z</dcterms:modified>
  <cp:category/>
  <cp:version/>
  <cp:contentType/>
  <cp:contentStatus/>
</cp:coreProperties>
</file>