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2018.költségvetés" sheetId="1" r:id="rId1"/>
    <sheet name="2018.módosítás" sheetId="2" r:id="rId2"/>
    <sheet name="2018.évi elszámolás" sheetId="3" r:id="rId3"/>
  </sheets>
  <definedNames>
    <definedName name="_xlnm.Print_Area" localSheetId="0">'2018.költségvetés'!$A$1:$F$191</definedName>
  </definedNames>
  <calcPr fullCalcOnLoad="1"/>
</workbook>
</file>

<file path=xl/sharedStrings.xml><?xml version="1.0" encoding="utf-8"?>
<sst xmlns="http://schemas.openxmlformats.org/spreadsheetml/2006/main" count="283" uniqueCount="129">
  <si>
    <t>Közös Hivatal</t>
  </si>
  <si>
    <t>dec.alapilletmény</t>
  </si>
  <si>
    <t>11 havi alapilletmény</t>
  </si>
  <si>
    <t>helyettesítés</t>
  </si>
  <si>
    <t>munkábajárás költsége</t>
  </si>
  <si>
    <t>képzés költsége</t>
  </si>
  <si>
    <t>megbízási díj</t>
  </si>
  <si>
    <t>cafetéria 18 főx149.009</t>
  </si>
  <si>
    <t>személyi juttatások</t>
  </si>
  <si>
    <t>összesen:</t>
  </si>
  <si>
    <t>munkáltatót terhelő járulékok</t>
  </si>
  <si>
    <t xml:space="preserve"> Dec. juttatások  után 22% 2018.évi 19,5 %</t>
  </si>
  <si>
    <t xml:space="preserve">szociális hozzájárulási adó </t>
  </si>
  <si>
    <t>ehó (cafetéria x 1,18x14%)</t>
  </si>
  <si>
    <t>kifizetői adó (cafetéria x 1,18x15%)</t>
  </si>
  <si>
    <t>táppénz hozzájárulás</t>
  </si>
  <si>
    <t>dologi kiadások</t>
  </si>
  <si>
    <t>informatikai szolgáltatások</t>
  </si>
  <si>
    <t>szakmai szolgáltatások</t>
  </si>
  <si>
    <t>üzemeltetési anyagok</t>
  </si>
  <si>
    <t>egyéb szolgáltatások</t>
  </si>
  <si>
    <t>kiküldetés</t>
  </si>
  <si>
    <t>egyéb dologi kiadások</t>
  </si>
  <si>
    <t>ÁFA</t>
  </si>
  <si>
    <t>személyi juttatás</t>
  </si>
  <si>
    <t>járulékok</t>
  </si>
  <si>
    <t>dologi</t>
  </si>
  <si>
    <t>Kölesd</t>
  </si>
  <si>
    <t>Kistormás</t>
  </si>
  <si>
    <t>Medina</t>
  </si>
  <si>
    <t>Harc</t>
  </si>
  <si>
    <t>Sióagárd</t>
  </si>
  <si>
    <t>fő</t>
  </si>
  <si>
    <t>Ft</t>
  </si>
  <si>
    <t>alapilletmény eltérítés 59.320 Ft/fő</t>
  </si>
  <si>
    <t>alapill.</t>
  </si>
  <si>
    <t>szoc.hó</t>
  </si>
  <si>
    <t>11x59.320= 652.520</t>
  </si>
  <si>
    <t>10 hó x 48000</t>
  </si>
  <si>
    <t>személyi juttatás összesen:</t>
  </si>
  <si>
    <t>652.500 x 19,5%= 127.500</t>
  </si>
  <si>
    <t>432.000 x 19,5 % = 84.240</t>
  </si>
  <si>
    <t>járulékok összesen:</t>
  </si>
  <si>
    <t>üzemeltetési anyag</t>
  </si>
  <si>
    <t>informatikai szolgáltatás</t>
  </si>
  <si>
    <t>egyéb kommunikációs szolg.</t>
  </si>
  <si>
    <t>közüzemi díjak</t>
  </si>
  <si>
    <t>bérleti díj</t>
  </si>
  <si>
    <t>szakmai szolgáltatás</t>
  </si>
  <si>
    <t>egyéb szolgáltatás</t>
  </si>
  <si>
    <t>dologi  összesen:</t>
  </si>
  <si>
    <t>Kölesd tagtelepülés összesen</t>
  </si>
  <si>
    <t>személyi</t>
  </si>
  <si>
    <t>járulék</t>
  </si>
  <si>
    <t>mindösszesen</t>
  </si>
  <si>
    <t>alapilletmény eltérítés 28500 Ft/fő</t>
  </si>
  <si>
    <t>10 hó x 12000</t>
  </si>
  <si>
    <t>szakmai anyag</t>
  </si>
  <si>
    <t>Sióagárd tagtelepülés összesen</t>
  </si>
  <si>
    <t>alapilletmény eltérítés 98610 Ft/fő</t>
  </si>
  <si>
    <t>11x98610</t>
  </si>
  <si>
    <t>1084710 x 19,5%</t>
  </si>
  <si>
    <t>Medina tagtelepülés összesen</t>
  </si>
  <si>
    <t>alapilletmény eltérítés 68500 Ft/fő</t>
  </si>
  <si>
    <t>11x68500</t>
  </si>
  <si>
    <t>753500 x 19,5%</t>
  </si>
  <si>
    <t>Harc tagtelepülés összesen</t>
  </si>
  <si>
    <t>dologi kiadás</t>
  </si>
  <si>
    <t>összesen</t>
  </si>
  <si>
    <t>ÖSSZESÍTÉS</t>
  </si>
  <si>
    <t>Közös Hivatal 2018. évi költségvetése</t>
  </si>
  <si>
    <t>1. Általános működési támogatás közös hivatal működtetésére</t>
  </si>
  <si>
    <t>2. Települési kiegészítés</t>
  </si>
  <si>
    <t xml:space="preserve">Medina </t>
  </si>
  <si>
    <t>Intézményfinanszírozás öszesen:</t>
  </si>
  <si>
    <t>BEVÉTELEK</t>
  </si>
  <si>
    <t>KIADÁSOK</t>
  </si>
  <si>
    <t>Közös kiadások</t>
  </si>
  <si>
    <t>személyi juttatások 18 fő köztisztviselő</t>
  </si>
  <si>
    <t>Településekre jutó (71.677.000-62.009.000)</t>
  </si>
  <si>
    <t>Kölesd tagtelepülés</t>
  </si>
  <si>
    <t>11x28500</t>
  </si>
  <si>
    <t xml:space="preserve">Tagtelepülésre jutó összeg </t>
  </si>
  <si>
    <t>TAGTELEPÜLÉSI HOZZÁJÁRULÁS</t>
  </si>
  <si>
    <t xml:space="preserve">Kiadások összesen </t>
  </si>
  <si>
    <t>MINDÖSSZESEN:</t>
  </si>
  <si>
    <t>313500 x 19,5%</t>
  </si>
  <si>
    <t xml:space="preserve">108000 x 19,5 % </t>
  </si>
  <si>
    <t>Sióagárd tagtelepülés</t>
  </si>
  <si>
    <t>Medina tagtelepülés</t>
  </si>
  <si>
    <t>Harc tagtelepülés</t>
  </si>
  <si>
    <t>15,65 fő x 4.580.000 Ft</t>
  </si>
  <si>
    <t xml:space="preserve">Közös Hivatal 2018.évi eredeti előirányzata </t>
  </si>
  <si>
    <t>Kiadások</t>
  </si>
  <si>
    <t>Bevételek</t>
  </si>
  <si>
    <t>Intézményfinanszírozás</t>
  </si>
  <si>
    <t xml:space="preserve">ebből </t>
  </si>
  <si>
    <t>állami támogatás</t>
  </si>
  <si>
    <t>települési hozzájárulás</t>
  </si>
  <si>
    <t>A költségvetés módosítása</t>
  </si>
  <si>
    <t>kompenzáció</t>
  </si>
  <si>
    <t>ASP működésére támogatás</t>
  </si>
  <si>
    <t>Kölesd-Kistormás községek többlet támogatása</t>
  </si>
  <si>
    <t>2. Működési célra átvett támogatás választás bonyolítására</t>
  </si>
  <si>
    <t>3. Pénzmaradvány igénybevétele</t>
  </si>
  <si>
    <t>1. Intézményfinanszírozás</t>
  </si>
  <si>
    <t>előző évi alulfinanszírozás összege</t>
  </si>
  <si>
    <t>Növekedés összesen:</t>
  </si>
  <si>
    <t>Módosított bevételi előirányzat</t>
  </si>
  <si>
    <t>eredeti</t>
  </si>
  <si>
    <t>módosított</t>
  </si>
  <si>
    <t>Választási kiadások</t>
  </si>
  <si>
    <t>felhalmozási kiadások</t>
  </si>
  <si>
    <t>A kompenzáció, az ASP működési támogatás a közös hivatali kiadásokat növelte, a választás kiadásaira kapott támogatás elkülönítetten a választási kiasásokra kerültek előirányozásra, a Kölesd Kistormás községek többlettámogatása a kölesdi tagtelepülés kiadásait növelte, az előző évi alulfinanszírozás és pénzmaradvány együttes összege a ( 430.873+241.492= 672.365,-Ft) az előző évi elszámolás szerint növelte illetve csökkentette a tagtelepülések, illetve  a közös kiadásait.</t>
  </si>
  <si>
    <t>teljesített</t>
  </si>
  <si>
    <t>INTÉZMÉNY ÖSSZESEN:</t>
  </si>
  <si>
    <t xml:space="preserve">módosított </t>
  </si>
  <si>
    <t>intézményfinanszírozás</t>
  </si>
  <si>
    <t>pénzmaradvány</t>
  </si>
  <si>
    <t>saját bevétel</t>
  </si>
  <si>
    <t>bevétel összesen:</t>
  </si>
  <si>
    <t>Kiadás összesen:</t>
  </si>
  <si>
    <t xml:space="preserve">maradvány </t>
  </si>
  <si>
    <t>OGY választás</t>
  </si>
  <si>
    <t>Kölesdi Közös Önkormányzati Hivatal 2018. évi elszámolása</t>
  </si>
  <si>
    <t>2018. évi maradvány</t>
  </si>
  <si>
    <t>2018. évi maradvány településenként:</t>
  </si>
  <si>
    <t>Előterjesztés a 2018. évi költségvetés módosítására</t>
  </si>
  <si>
    <t>2018. évi záró pénzkészlet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</si>
</sst>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33" borderId="12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3" fontId="0" fillId="0" borderId="16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33" borderId="10" xfId="0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1"/>
  <sheetViews>
    <sheetView view="pageBreakPreview" zoomScaleSheetLayoutView="100" zoomScalePageLayoutView="0" workbookViewId="0" topLeftCell="A133">
      <selection activeCell="I12" sqref="I12"/>
    </sheetView>
  </sheetViews>
  <sheetFormatPr defaultColWidth="9.140625" defaultRowHeight="15"/>
  <cols>
    <col min="3" max="4" width="12.00390625" style="0" bestFit="1" customWidth="1"/>
    <col min="5" max="5" width="11.00390625" style="0" bestFit="1" customWidth="1"/>
    <col min="6" max="6" width="12.140625" style="3" bestFit="1" customWidth="1"/>
  </cols>
  <sheetData>
    <row r="2" spans="1:8" ht="26.25">
      <c r="A2" s="71" t="s">
        <v>70</v>
      </c>
      <c r="B2" s="71"/>
      <c r="C2" s="71"/>
      <c r="D2" s="71"/>
      <c r="E2" s="71"/>
      <c r="F2" s="71"/>
      <c r="G2" s="25"/>
      <c r="H2" s="25"/>
    </row>
    <row r="3" ht="15">
      <c r="A3" s="1"/>
    </row>
    <row r="4" ht="15">
      <c r="A4" s="1" t="s">
        <v>75</v>
      </c>
    </row>
    <row r="5" ht="15">
      <c r="A5" t="s">
        <v>71</v>
      </c>
    </row>
    <row r="6" spans="2:6" ht="15">
      <c r="B6" t="s">
        <v>91</v>
      </c>
      <c r="F6" s="4">
        <v>71677000</v>
      </c>
    </row>
    <row r="7" ht="15">
      <c r="A7" t="s">
        <v>72</v>
      </c>
    </row>
    <row r="8" spans="2:3" ht="15">
      <c r="B8" t="s">
        <v>73</v>
      </c>
      <c r="C8" s="26">
        <v>543000</v>
      </c>
    </row>
    <row r="9" spans="2:3" ht="15.75" thickBot="1">
      <c r="B9" s="13" t="s">
        <v>30</v>
      </c>
      <c r="C9" s="27">
        <v>327000</v>
      </c>
    </row>
    <row r="10" spans="2:3" ht="15.75" thickTop="1">
      <c r="B10" t="s">
        <v>9</v>
      </c>
      <c r="C10" s="28">
        <v>870000</v>
      </c>
    </row>
    <row r="11" spans="1:6" ht="15">
      <c r="A11" s="1" t="s">
        <v>74</v>
      </c>
      <c r="B11" s="1"/>
      <c r="C11" s="1"/>
      <c r="D11" s="1"/>
      <c r="E11" s="1"/>
      <c r="F11" s="4">
        <v>72547000</v>
      </c>
    </row>
    <row r="12" spans="1:6" ht="15">
      <c r="A12" s="1"/>
      <c r="B12" s="1"/>
      <c r="C12" s="1"/>
      <c r="D12" s="1"/>
      <c r="E12" s="1"/>
      <c r="F12" s="4"/>
    </row>
    <row r="13" ht="15">
      <c r="A13" s="1" t="s">
        <v>76</v>
      </c>
    </row>
    <row r="14" ht="15">
      <c r="A14" s="1" t="s">
        <v>77</v>
      </c>
    </row>
    <row r="15" ht="15">
      <c r="A15" s="1"/>
    </row>
    <row r="16" ht="15">
      <c r="A16" s="1" t="s">
        <v>78</v>
      </c>
    </row>
    <row r="17" spans="1:4" ht="15">
      <c r="A17" t="s">
        <v>1</v>
      </c>
      <c r="D17" s="3">
        <v>3269840</v>
      </c>
    </row>
    <row r="18" spans="1:6" ht="15">
      <c r="A18" t="s">
        <v>2</v>
      </c>
      <c r="D18" s="3">
        <v>42710470</v>
      </c>
      <c r="F18" s="3">
        <v>45980500</v>
      </c>
    </row>
    <row r="19" spans="1:6" ht="15">
      <c r="A19" t="s">
        <v>6</v>
      </c>
      <c r="D19" s="3">
        <v>290000</v>
      </c>
      <c r="F19" s="3">
        <v>290000</v>
      </c>
    </row>
    <row r="20" spans="1:6" ht="15">
      <c r="A20" t="s">
        <v>3</v>
      </c>
      <c r="D20" s="3">
        <v>307771</v>
      </c>
      <c r="F20" s="3">
        <v>308000</v>
      </c>
    </row>
    <row r="21" spans="1:6" ht="15">
      <c r="A21" t="s">
        <v>7</v>
      </c>
      <c r="D21" s="3">
        <v>2682162</v>
      </c>
      <c r="F21" s="3">
        <v>2682000</v>
      </c>
    </row>
    <row r="22" spans="1:6" ht="15">
      <c r="A22" t="s">
        <v>4</v>
      </c>
      <c r="D22" s="3">
        <v>800000</v>
      </c>
      <c r="F22" s="3">
        <v>800000</v>
      </c>
    </row>
    <row r="23" spans="1:6" ht="15.75" thickBot="1">
      <c r="A23" s="13" t="s">
        <v>5</v>
      </c>
      <c r="B23" s="13"/>
      <c r="C23" s="13"/>
      <c r="D23" s="14">
        <v>200000</v>
      </c>
      <c r="E23" s="13"/>
      <c r="F23" s="14">
        <v>200000</v>
      </c>
    </row>
    <row r="24" spans="1:6" s="1" customFormat="1" ht="15.75" thickTop="1">
      <c r="A24" s="1" t="s">
        <v>9</v>
      </c>
      <c r="D24" s="4">
        <f>SUM(D17:D23)</f>
        <v>50260243</v>
      </c>
      <c r="F24" s="4">
        <f>SUM(F18:F23)</f>
        <v>50260500</v>
      </c>
    </row>
    <row r="26" ht="15">
      <c r="A26" s="1" t="s">
        <v>10</v>
      </c>
    </row>
    <row r="27" ht="15">
      <c r="A27" t="s">
        <v>12</v>
      </c>
    </row>
    <row r="28" spans="1:6" ht="15">
      <c r="A28" t="s">
        <v>11</v>
      </c>
      <c r="F28" s="3">
        <v>9170400</v>
      </c>
    </row>
    <row r="29" spans="1:6" ht="15">
      <c r="A29" t="s">
        <v>13</v>
      </c>
      <c r="F29" s="3">
        <v>443100</v>
      </c>
    </row>
    <row r="30" spans="1:6" ht="15">
      <c r="A30" t="s">
        <v>14</v>
      </c>
      <c r="F30" s="3">
        <v>474800</v>
      </c>
    </row>
    <row r="31" spans="1:6" ht="15.75" thickBot="1">
      <c r="A31" s="13" t="s">
        <v>15</v>
      </c>
      <c r="B31" s="13"/>
      <c r="C31" s="13"/>
      <c r="D31" s="13"/>
      <c r="E31" s="13"/>
      <c r="F31" s="14">
        <v>60200</v>
      </c>
    </row>
    <row r="32" spans="1:6" s="1" customFormat="1" ht="14.25" customHeight="1" thickTop="1">
      <c r="A32" s="1" t="s">
        <v>9</v>
      </c>
      <c r="F32" s="4">
        <f>SUM(F28:F31)</f>
        <v>10148500</v>
      </c>
    </row>
    <row r="34" ht="15">
      <c r="A34" s="1" t="s">
        <v>16</v>
      </c>
    </row>
    <row r="35" spans="1:6" ht="15">
      <c r="A35" t="s">
        <v>17</v>
      </c>
      <c r="F35" s="3">
        <v>500000</v>
      </c>
    </row>
    <row r="36" spans="1:6" ht="15">
      <c r="A36" s="2" t="s">
        <v>18</v>
      </c>
      <c r="F36" s="3">
        <v>100000</v>
      </c>
    </row>
    <row r="37" spans="1:6" ht="15">
      <c r="A37" t="s">
        <v>19</v>
      </c>
      <c r="F37" s="3">
        <v>100000</v>
      </c>
    </row>
    <row r="38" spans="1:6" ht="15">
      <c r="A38" s="2" t="s">
        <v>20</v>
      </c>
      <c r="F38" s="3">
        <v>500000</v>
      </c>
    </row>
    <row r="39" spans="1:6" ht="15">
      <c r="A39" t="s">
        <v>21</v>
      </c>
      <c r="F39" s="3">
        <v>200000</v>
      </c>
    </row>
    <row r="40" spans="1:6" ht="15">
      <c r="A40" s="2" t="s">
        <v>22</v>
      </c>
      <c r="F40" s="3">
        <v>9000</v>
      </c>
    </row>
    <row r="41" spans="1:6" ht="15.75" thickBot="1">
      <c r="A41" s="13" t="s">
        <v>23</v>
      </c>
      <c r="B41" s="13"/>
      <c r="C41" s="13"/>
      <c r="D41" s="13"/>
      <c r="E41" s="13"/>
      <c r="F41" s="14">
        <v>191000</v>
      </c>
    </row>
    <row r="42" spans="1:6" s="1" customFormat="1" ht="15.75" thickTop="1">
      <c r="A42" s="1" t="s">
        <v>9</v>
      </c>
      <c r="F42" s="4">
        <f>SUM(F35:F41)</f>
        <v>1600000</v>
      </c>
    </row>
    <row r="44" spans="1:6" ht="15">
      <c r="A44" s="1" t="s">
        <v>0</v>
      </c>
      <c r="B44" s="1"/>
      <c r="C44" s="1"/>
      <c r="D44" s="1"/>
      <c r="E44" s="1"/>
      <c r="F44" s="4"/>
    </row>
    <row r="45" spans="1:6" ht="15">
      <c r="A45" s="54" t="s">
        <v>24</v>
      </c>
      <c r="B45" s="55"/>
      <c r="C45" s="55"/>
      <c r="D45" s="55"/>
      <c r="E45" s="56"/>
      <c r="F45" s="7">
        <v>50260500</v>
      </c>
    </row>
    <row r="46" spans="1:6" ht="15">
      <c r="A46" s="54" t="s">
        <v>25</v>
      </c>
      <c r="B46" s="55"/>
      <c r="C46" s="55"/>
      <c r="D46" s="55"/>
      <c r="E46" s="56"/>
      <c r="F46" s="7">
        <v>10148500</v>
      </c>
    </row>
    <row r="47" spans="1:6" ht="15">
      <c r="A47" s="54" t="s">
        <v>26</v>
      </c>
      <c r="B47" s="55"/>
      <c r="C47" s="55"/>
      <c r="D47" s="55"/>
      <c r="E47" s="56"/>
      <c r="F47" s="7">
        <v>1600000</v>
      </c>
    </row>
    <row r="48" spans="1:6" ht="15">
      <c r="A48" s="54" t="s">
        <v>9</v>
      </c>
      <c r="B48" s="55"/>
      <c r="C48" s="55"/>
      <c r="D48" s="55"/>
      <c r="E48" s="56"/>
      <c r="F48" s="7">
        <f>SUM(F45:F47)</f>
        <v>62009000</v>
      </c>
    </row>
    <row r="50" spans="1:6" ht="15">
      <c r="A50" s="1" t="s">
        <v>79</v>
      </c>
      <c r="F50" s="4">
        <v>9668000</v>
      </c>
    </row>
    <row r="52" spans="1:5" ht="15">
      <c r="A52" s="2" t="s">
        <v>27</v>
      </c>
      <c r="B52">
        <v>1496</v>
      </c>
      <c r="C52" t="s">
        <v>32</v>
      </c>
      <c r="D52" s="66">
        <v>3703064</v>
      </c>
      <c r="E52" s="67" t="s">
        <v>33</v>
      </c>
    </row>
    <row r="53" spans="1:5" ht="15">
      <c r="A53" s="2" t="s">
        <v>28</v>
      </c>
      <c r="B53">
        <v>354</v>
      </c>
      <c r="C53" t="s">
        <v>32</v>
      </c>
      <c r="D53" s="66"/>
      <c r="E53" s="67"/>
    </row>
    <row r="54" spans="1:5" ht="15">
      <c r="A54" s="2" t="s">
        <v>29</v>
      </c>
      <c r="B54">
        <v>810</v>
      </c>
      <c r="C54" t="s">
        <v>32</v>
      </c>
      <c r="D54" s="3">
        <v>1621342</v>
      </c>
      <c r="E54" t="s">
        <v>33</v>
      </c>
    </row>
    <row r="55" spans="1:5" ht="15">
      <c r="A55" s="2" t="s">
        <v>30</v>
      </c>
      <c r="B55">
        <v>878</v>
      </c>
      <c r="C55" t="s">
        <v>32</v>
      </c>
      <c r="D55" s="3">
        <v>1757454</v>
      </c>
      <c r="E55" t="s">
        <v>33</v>
      </c>
    </row>
    <row r="56" spans="1:5" ht="15.75" thickBot="1">
      <c r="A56" s="15" t="s">
        <v>31</v>
      </c>
      <c r="B56" s="13">
        <v>1292</v>
      </c>
      <c r="C56" s="13" t="s">
        <v>32</v>
      </c>
      <c r="D56" s="14">
        <v>2586140</v>
      </c>
      <c r="E56" s="13" t="s">
        <v>33</v>
      </c>
    </row>
    <row r="57" spans="1:5" ht="15.75" thickTop="1">
      <c r="A57" s="2" t="s">
        <v>68</v>
      </c>
      <c r="B57">
        <f>SUM(B52:B56)</f>
        <v>4830</v>
      </c>
      <c r="C57" t="s">
        <v>32</v>
      </c>
      <c r="D57" s="4">
        <f>SUM(D52:D56)</f>
        <v>9668000</v>
      </c>
      <c r="E57" s="29" t="s">
        <v>33</v>
      </c>
    </row>
    <row r="59" spans="1:6" ht="15">
      <c r="A59" s="22" t="s">
        <v>80</v>
      </c>
      <c r="B59" s="23"/>
      <c r="C59" s="23"/>
      <c r="D59" s="23"/>
      <c r="E59" s="23"/>
      <c r="F59" s="24"/>
    </row>
    <row r="60" ht="15">
      <c r="A60" t="s">
        <v>34</v>
      </c>
    </row>
    <row r="62" spans="1:6" ht="15">
      <c r="A62" t="s">
        <v>35</v>
      </c>
      <c r="C62" t="s">
        <v>37</v>
      </c>
      <c r="F62" s="3">
        <v>652500</v>
      </c>
    </row>
    <row r="63" spans="1:6" ht="15.75" thickBot="1">
      <c r="A63" s="13" t="s">
        <v>6</v>
      </c>
      <c r="B63" s="13"/>
      <c r="C63" s="13" t="s">
        <v>38</v>
      </c>
      <c r="D63" s="13"/>
      <c r="E63" s="13"/>
      <c r="F63" s="14">
        <v>480000</v>
      </c>
    </row>
    <row r="64" spans="1:6" s="1" customFormat="1" ht="15.75" thickTop="1">
      <c r="A64" s="1" t="s">
        <v>39</v>
      </c>
      <c r="F64" s="4">
        <f>SUM(F62:F63)</f>
        <v>1132500</v>
      </c>
    </row>
    <row r="66" ht="15">
      <c r="A66" t="s">
        <v>36</v>
      </c>
    </row>
    <row r="67" spans="1:6" ht="15">
      <c r="A67" t="s">
        <v>40</v>
      </c>
      <c r="F67" s="3">
        <v>127500</v>
      </c>
    </row>
    <row r="68" spans="1:6" ht="15.75" thickBot="1">
      <c r="A68" s="13" t="s">
        <v>41</v>
      </c>
      <c r="B68" s="13"/>
      <c r="C68" s="13"/>
      <c r="D68" s="13"/>
      <c r="E68" s="13"/>
      <c r="F68" s="14">
        <v>84300</v>
      </c>
    </row>
    <row r="69" spans="1:6" s="1" customFormat="1" ht="15.75" thickTop="1">
      <c r="A69" s="1" t="s">
        <v>42</v>
      </c>
      <c r="F69" s="4">
        <v>211800</v>
      </c>
    </row>
    <row r="71" ht="15">
      <c r="A71" t="s">
        <v>16</v>
      </c>
    </row>
    <row r="72" spans="1:6" ht="15">
      <c r="A72" t="s">
        <v>43</v>
      </c>
      <c r="F72" s="3">
        <v>171764</v>
      </c>
    </row>
    <row r="73" spans="1:6" ht="15">
      <c r="A73" t="s">
        <v>44</v>
      </c>
      <c r="F73" s="3">
        <v>200000</v>
      </c>
    </row>
    <row r="74" spans="1:6" ht="15">
      <c r="A74" t="s">
        <v>45</v>
      </c>
      <c r="F74" s="3">
        <v>300000</v>
      </c>
    </row>
    <row r="75" spans="1:6" ht="15">
      <c r="A75" t="s">
        <v>46</v>
      </c>
      <c r="F75" s="3">
        <v>60000</v>
      </c>
    </row>
    <row r="76" spans="1:6" ht="15">
      <c r="A76" t="s">
        <v>47</v>
      </c>
      <c r="F76" s="3">
        <v>650000</v>
      </c>
    </row>
    <row r="77" spans="1:6" ht="15">
      <c r="A77" t="s">
        <v>48</v>
      </c>
      <c r="F77" s="3">
        <v>200000</v>
      </c>
    </row>
    <row r="78" spans="1:6" ht="15">
      <c r="A78" t="s">
        <v>49</v>
      </c>
      <c r="F78" s="3">
        <v>350000</v>
      </c>
    </row>
    <row r="79" spans="1:6" ht="15.75" thickBot="1">
      <c r="A79" s="13" t="s">
        <v>23</v>
      </c>
      <c r="B79" s="13"/>
      <c r="C79" s="13"/>
      <c r="D79" s="13"/>
      <c r="E79" s="13"/>
      <c r="F79" s="14">
        <v>427000</v>
      </c>
    </row>
    <row r="80" spans="1:6" s="1" customFormat="1" ht="15.75" thickTop="1">
      <c r="A80" s="1" t="s">
        <v>50</v>
      </c>
      <c r="F80" s="4">
        <f>SUM(F72:F79)</f>
        <v>2358764</v>
      </c>
    </row>
    <row r="82" spans="1:4" ht="15">
      <c r="A82" s="68" t="s">
        <v>51</v>
      </c>
      <c r="B82" s="69"/>
      <c r="C82" s="69"/>
      <c r="D82" s="70"/>
    </row>
    <row r="83" spans="1:4" ht="15">
      <c r="A83" s="60" t="s">
        <v>52</v>
      </c>
      <c r="B83" s="60"/>
      <c r="C83" s="60"/>
      <c r="D83" s="9">
        <v>1132500</v>
      </c>
    </row>
    <row r="84" spans="1:4" ht="15">
      <c r="A84" s="60" t="s">
        <v>53</v>
      </c>
      <c r="B84" s="60"/>
      <c r="C84" s="60"/>
      <c r="D84" s="9">
        <v>211800</v>
      </c>
    </row>
    <row r="85" spans="1:4" ht="15.75" thickBot="1">
      <c r="A85" s="61" t="s">
        <v>26</v>
      </c>
      <c r="B85" s="61"/>
      <c r="C85" s="61"/>
      <c r="D85" s="30">
        <v>2358764</v>
      </c>
    </row>
    <row r="86" spans="1:4" ht="15.75" thickTop="1">
      <c r="A86" s="62" t="s">
        <v>54</v>
      </c>
      <c r="B86" s="62"/>
      <c r="C86" s="62"/>
      <c r="D86" s="31">
        <v>3703064</v>
      </c>
    </row>
    <row r="88" s="17" customFormat="1" ht="15">
      <c r="F88" s="18"/>
    </row>
    <row r="89" spans="1:6" ht="15">
      <c r="A89" s="22" t="s">
        <v>88</v>
      </c>
      <c r="B89" s="23"/>
      <c r="C89" s="23"/>
      <c r="D89" s="23"/>
      <c r="E89" s="23"/>
      <c r="F89" s="24"/>
    </row>
    <row r="90" ht="15">
      <c r="A90" t="s">
        <v>55</v>
      </c>
    </row>
    <row r="92" spans="1:6" ht="15">
      <c r="A92" t="s">
        <v>35</v>
      </c>
      <c r="C92" t="s">
        <v>81</v>
      </c>
      <c r="F92" s="3">
        <v>313500</v>
      </c>
    </row>
    <row r="93" spans="1:6" ht="15.75" thickBot="1">
      <c r="A93" s="13" t="s">
        <v>6</v>
      </c>
      <c r="B93" s="13"/>
      <c r="C93" s="13" t="s">
        <v>56</v>
      </c>
      <c r="D93" s="13"/>
      <c r="E93" s="13"/>
      <c r="F93" s="14">
        <v>120000</v>
      </c>
    </row>
    <row r="94" spans="1:7" ht="15.75" thickTop="1">
      <c r="A94" s="1" t="s">
        <v>39</v>
      </c>
      <c r="B94" s="1"/>
      <c r="C94" s="1"/>
      <c r="D94" s="1"/>
      <c r="E94" s="1"/>
      <c r="F94" s="4">
        <f>SUM(F92:F93)</f>
        <v>433500</v>
      </c>
      <c r="G94" s="1"/>
    </row>
    <row r="96" ht="15">
      <c r="A96" t="s">
        <v>36</v>
      </c>
    </row>
    <row r="97" spans="1:6" ht="15">
      <c r="A97" t="s">
        <v>86</v>
      </c>
      <c r="F97" s="3">
        <v>61200</v>
      </c>
    </row>
    <row r="98" spans="1:6" ht="15.75" thickBot="1">
      <c r="A98" s="13" t="s">
        <v>87</v>
      </c>
      <c r="B98" s="13"/>
      <c r="C98" s="13"/>
      <c r="D98" s="13"/>
      <c r="E98" s="13"/>
      <c r="F98" s="14">
        <v>21000</v>
      </c>
    </row>
    <row r="99" spans="1:7" ht="15.75" thickTop="1">
      <c r="A99" s="1" t="s">
        <v>42</v>
      </c>
      <c r="B99" s="1"/>
      <c r="C99" s="1"/>
      <c r="D99" s="1"/>
      <c r="E99" s="1"/>
      <c r="F99" s="4">
        <v>82200</v>
      </c>
      <c r="G99" s="1"/>
    </row>
    <row r="101" ht="15">
      <c r="A101" t="s">
        <v>16</v>
      </c>
    </row>
    <row r="102" spans="1:6" ht="15">
      <c r="A102" t="s">
        <v>57</v>
      </c>
      <c r="F102" s="3">
        <v>90000</v>
      </c>
    </row>
    <row r="103" spans="1:6" ht="15">
      <c r="A103" t="s">
        <v>43</v>
      </c>
      <c r="F103" s="3">
        <v>150440</v>
      </c>
    </row>
    <row r="104" spans="1:6" ht="15">
      <c r="A104" t="s">
        <v>44</v>
      </c>
      <c r="F104" s="3">
        <v>525000</v>
      </c>
    </row>
    <row r="105" spans="1:6" ht="15">
      <c r="A105" t="s">
        <v>45</v>
      </c>
      <c r="F105" s="3">
        <v>370000</v>
      </c>
    </row>
    <row r="106" spans="1:6" ht="15">
      <c r="A106" t="s">
        <v>46</v>
      </c>
      <c r="F106" s="3">
        <v>45000</v>
      </c>
    </row>
    <row r="107" spans="1:6" ht="15">
      <c r="A107" t="s">
        <v>47</v>
      </c>
      <c r="F107" s="3">
        <v>250000</v>
      </c>
    </row>
    <row r="108" spans="1:6" ht="15">
      <c r="A108" t="s">
        <v>49</v>
      </c>
      <c r="F108" s="3">
        <v>200000</v>
      </c>
    </row>
    <row r="109" spans="1:6" ht="15.75" thickBot="1">
      <c r="A109" s="13" t="s">
        <v>23</v>
      </c>
      <c r="B109" s="13"/>
      <c r="C109" s="13"/>
      <c r="D109" s="13"/>
      <c r="E109" s="13"/>
      <c r="F109" s="14">
        <v>440000</v>
      </c>
    </row>
    <row r="110" spans="1:7" ht="15.75" thickTop="1">
      <c r="A110" s="1" t="s">
        <v>50</v>
      </c>
      <c r="B110" s="1"/>
      <c r="C110" s="1"/>
      <c r="D110" s="1"/>
      <c r="E110" s="1"/>
      <c r="F110" s="4">
        <f>SUM(F102:F109)</f>
        <v>2070440</v>
      </c>
      <c r="G110" s="1"/>
    </row>
    <row r="112" spans="1:4" ht="15">
      <c r="A112" s="68" t="s">
        <v>58</v>
      </c>
      <c r="B112" s="69"/>
      <c r="C112" s="69"/>
      <c r="D112" s="70"/>
    </row>
    <row r="113" spans="1:4" ht="15">
      <c r="A113" s="63" t="s">
        <v>52</v>
      </c>
      <c r="B113" s="64"/>
      <c r="C113" s="65"/>
      <c r="D113" s="9">
        <v>433500</v>
      </c>
    </row>
    <row r="114" spans="1:4" ht="15">
      <c r="A114" s="63" t="s">
        <v>53</v>
      </c>
      <c r="B114" s="64"/>
      <c r="C114" s="65"/>
      <c r="D114" s="9">
        <v>82200</v>
      </c>
    </row>
    <row r="115" spans="1:4" ht="15.75" thickBot="1">
      <c r="A115" s="75" t="s">
        <v>26</v>
      </c>
      <c r="B115" s="76"/>
      <c r="C115" s="77"/>
      <c r="D115" s="30">
        <v>2070440</v>
      </c>
    </row>
    <row r="116" spans="1:4" ht="15.75" thickTop="1">
      <c r="A116" s="72" t="s">
        <v>54</v>
      </c>
      <c r="B116" s="73"/>
      <c r="C116" s="74"/>
      <c r="D116" s="31">
        <f>SUM(D113:D115)</f>
        <v>2586140</v>
      </c>
    </row>
    <row r="118" s="17" customFormat="1" ht="15">
      <c r="F118" s="18"/>
    </row>
    <row r="120" spans="1:6" ht="15">
      <c r="A120" s="22" t="s">
        <v>89</v>
      </c>
      <c r="B120" s="23"/>
      <c r="C120" s="23"/>
      <c r="D120" s="23"/>
      <c r="E120" s="23"/>
      <c r="F120" s="24"/>
    </row>
    <row r="121" ht="15">
      <c r="A121" t="s">
        <v>59</v>
      </c>
    </row>
    <row r="123" spans="1:6" ht="15.75" thickBot="1">
      <c r="A123" s="13" t="s">
        <v>35</v>
      </c>
      <c r="B123" s="13"/>
      <c r="C123" s="13" t="s">
        <v>60</v>
      </c>
      <c r="D123" s="13"/>
      <c r="E123" s="13"/>
      <c r="F123" s="14">
        <v>1084700</v>
      </c>
    </row>
    <row r="124" spans="1:7" ht="15.75" thickTop="1">
      <c r="A124" s="1" t="s">
        <v>39</v>
      </c>
      <c r="B124" s="1"/>
      <c r="C124" s="1"/>
      <c r="D124" s="1"/>
      <c r="E124" s="1"/>
      <c r="F124" s="4">
        <f>SUM(F123:F123)</f>
        <v>1084700</v>
      </c>
      <c r="G124" s="1"/>
    </row>
    <row r="126" ht="15">
      <c r="A126" t="s">
        <v>36</v>
      </c>
    </row>
    <row r="127" spans="1:6" ht="15.75" thickBot="1">
      <c r="A127" s="13" t="s">
        <v>61</v>
      </c>
      <c r="B127" s="13"/>
      <c r="C127" s="13"/>
      <c r="D127" s="13"/>
      <c r="E127" s="13"/>
      <c r="F127" s="14">
        <v>211518</v>
      </c>
    </row>
    <row r="128" spans="1:7" ht="15.75" thickTop="1">
      <c r="A128" s="1" t="s">
        <v>42</v>
      </c>
      <c r="B128" s="1"/>
      <c r="C128" s="1"/>
      <c r="D128" s="1"/>
      <c r="E128" s="1"/>
      <c r="F128" s="4">
        <v>211500</v>
      </c>
      <c r="G128" s="1"/>
    </row>
    <row r="130" ht="15">
      <c r="A130" t="s">
        <v>16</v>
      </c>
    </row>
    <row r="131" spans="1:6" ht="15">
      <c r="A131" t="s">
        <v>43</v>
      </c>
      <c r="F131" s="3">
        <v>120000</v>
      </c>
    </row>
    <row r="132" spans="1:6" ht="15">
      <c r="A132" t="s">
        <v>45</v>
      </c>
      <c r="F132" s="3">
        <v>120142</v>
      </c>
    </row>
    <row r="133" spans="1:6" ht="15">
      <c r="A133" t="s">
        <v>46</v>
      </c>
      <c r="F133" s="3">
        <v>35000</v>
      </c>
    </row>
    <row r="134" spans="1:6" ht="15">
      <c r="A134" t="s">
        <v>47</v>
      </c>
      <c r="F134" s="3">
        <v>151000</v>
      </c>
    </row>
    <row r="135" spans="1:6" ht="15">
      <c r="A135" t="s">
        <v>48</v>
      </c>
      <c r="F135" s="3">
        <v>92000</v>
      </c>
    </row>
    <row r="136" spans="1:6" ht="15">
      <c r="A136" t="s">
        <v>49</v>
      </c>
      <c r="F136" s="3">
        <v>210000</v>
      </c>
    </row>
    <row r="137" spans="1:6" ht="15.75" thickBot="1">
      <c r="A137" s="13" t="s">
        <v>23</v>
      </c>
      <c r="B137" s="13"/>
      <c r="C137" s="13"/>
      <c r="D137" s="13"/>
      <c r="E137" s="13"/>
      <c r="F137" s="14">
        <v>140000</v>
      </c>
    </row>
    <row r="138" spans="1:7" ht="15.75" thickTop="1">
      <c r="A138" s="1" t="s">
        <v>50</v>
      </c>
      <c r="B138" s="1"/>
      <c r="C138" s="1"/>
      <c r="D138" s="1"/>
      <c r="E138" s="1"/>
      <c r="F138" s="4">
        <f>SUM(F131:F137)</f>
        <v>868142</v>
      </c>
      <c r="G138" s="1"/>
    </row>
    <row r="140" spans="1:4" ht="15">
      <c r="A140" s="68" t="s">
        <v>62</v>
      </c>
      <c r="B140" s="69"/>
      <c r="C140" s="69"/>
      <c r="D140" s="70"/>
    </row>
    <row r="141" spans="1:4" ht="15">
      <c r="A141" s="63" t="s">
        <v>52</v>
      </c>
      <c r="B141" s="64"/>
      <c r="C141" s="65"/>
      <c r="D141" s="9">
        <v>1084700</v>
      </c>
    </row>
    <row r="142" spans="1:4" ht="15">
      <c r="A142" s="63" t="s">
        <v>53</v>
      </c>
      <c r="B142" s="64"/>
      <c r="C142" s="65"/>
      <c r="D142" s="9">
        <v>211500</v>
      </c>
    </row>
    <row r="143" spans="1:4" ht="15.75" thickBot="1">
      <c r="A143" s="61" t="s">
        <v>26</v>
      </c>
      <c r="B143" s="61"/>
      <c r="C143" s="61"/>
      <c r="D143" s="30">
        <v>868142</v>
      </c>
    </row>
    <row r="144" spans="1:4" ht="15.75" thickTop="1">
      <c r="A144" s="72" t="s">
        <v>54</v>
      </c>
      <c r="B144" s="73"/>
      <c r="C144" s="74"/>
      <c r="D144" s="31">
        <f>SUM(D141:D143)</f>
        <v>2164342</v>
      </c>
    </row>
    <row r="145" spans="1:4" ht="15">
      <c r="A145" s="1"/>
      <c r="B145" s="1"/>
      <c r="C145" s="1"/>
      <c r="D145" s="1"/>
    </row>
    <row r="146" spans="1:4" ht="15">
      <c r="A146" s="1" t="s">
        <v>84</v>
      </c>
      <c r="B146" s="1"/>
      <c r="C146" s="1"/>
      <c r="D146" s="4">
        <v>2164342</v>
      </c>
    </row>
    <row r="147" spans="1:4" ht="15.75" thickBot="1">
      <c r="A147" s="32" t="s">
        <v>82</v>
      </c>
      <c r="B147" s="32"/>
      <c r="C147" s="32"/>
      <c r="D147" s="33">
        <v>1621342</v>
      </c>
    </row>
    <row r="148" spans="1:4" ht="15.75" thickTop="1">
      <c r="A148" s="1" t="s">
        <v>83</v>
      </c>
      <c r="B148" s="1"/>
      <c r="C148" s="1"/>
      <c r="D148" s="4">
        <v>543000</v>
      </c>
    </row>
    <row r="149" s="17" customFormat="1" ht="15">
      <c r="F149" s="18"/>
    </row>
    <row r="151" spans="1:6" ht="15">
      <c r="A151" s="22" t="s">
        <v>90</v>
      </c>
      <c r="B151" s="23"/>
      <c r="C151" s="23"/>
      <c r="D151" s="23"/>
      <c r="E151" s="23"/>
      <c r="F151" s="24"/>
    </row>
    <row r="152" ht="15">
      <c r="A152" t="s">
        <v>63</v>
      </c>
    </row>
    <row r="154" spans="1:6" ht="15.75" thickBot="1">
      <c r="A154" s="13" t="s">
        <v>35</v>
      </c>
      <c r="B154" s="13"/>
      <c r="C154" s="13" t="s">
        <v>64</v>
      </c>
      <c r="D154" s="13"/>
      <c r="E154" s="13"/>
      <c r="F154" s="14">
        <v>753500</v>
      </c>
    </row>
    <row r="155" spans="1:7" ht="15.75" thickTop="1">
      <c r="A155" s="1" t="s">
        <v>39</v>
      </c>
      <c r="B155" s="1"/>
      <c r="C155" s="1"/>
      <c r="D155" s="1"/>
      <c r="E155" s="1"/>
      <c r="F155" s="4">
        <f>SUM(F154:F154)</f>
        <v>753500</v>
      </c>
      <c r="G155" s="1"/>
    </row>
    <row r="157" ht="15">
      <c r="A157" t="s">
        <v>36</v>
      </c>
    </row>
    <row r="158" spans="1:6" ht="15.75" thickBot="1">
      <c r="A158" s="13" t="s">
        <v>65</v>
      </c>
      <c r="B158" s="13"/>
      <c r="C158" s="13"/>
      <c r="D158" s="13"/>
      <c r="E158" s="13"/>
      <c r="F158" s="14">
        <v>147000</v>
      </c>
    </row>
    <row r="159" spans="1:7" ht="15.75" thickTop="1">
      <c r="A159" s="1" t="s">
        <v>42</v>
      </c>
      <c r="B159" s="1"/>
      <c r="C159" s="1"/>
      <c r="D159" s="1"/>
      <c r="E159" s="1"/>
      <c r="F159" s="4">
        <f>SUM(F158)</f>
        <v>147000</v>
      </c>
      <c r="G159" s="1"/>
    </row>
    <row r="161" ht="15">
      <c r="A161" t="s">
        <v>16</v>
      </c>
    </row>
    <row r="162" spans="1:6" ht="15">
      <c r="A162" t="s">
        <v>43</v>
      </c>
      <c r="F162" s="3">
        <v>100000</v>
      </c>
    </row>
    <row r="163" spans="1:6" ht="15">
      <c r="A163" t="s">
        <v>44</v>
      </c>
      <c r="F163" s="3">
        <v>65000</v>
      </c>
    </row>
    <row r="164" spans="1:6" ht="15">
      <c r="A164" t="s">
        <v>45</v>
      </c>
      <c r="F164" s="3">
        <v>245000</v>
      </c>
    </row>
    <row r="165" spans="1:6" ht="15">
      <c r="A165" t="s">
        <v>46</v>
      </c>
      <c r="F165" s="3">
        <v>15000</v>
      </c>
    </row>
    <row r="166" spans="1:6" ht="15">
      <c r="A166" t="s">
        <v>47</v>
      </c>
      <c r="F166" s="3">
        <v>254954</v>
      </c>
    </row>
    <row r="167" spans="1:6" ht="15">
      <c r="A167" t="s">
        <v>48</v>
      </c>
      <c r="F167" s="3">
        <v>95000</v>
      </c>
    </row>
    <row r="168" spans="1:6" ht="15">
      <c r="A168" t="s">
        <v>49</v>
      </c>
      <c r="F168" s="3">
        <v>200000</v>
      </c>
    </row>
    <row r="169" spans="1:6" ht="15.75" thickBot="1">
      <c r="A169" s="13" t="s">
        <v>23</v>
      </c>
      <c r="B169" s="13"/>
      <c r="C169" s="13"/>
      <c r="D169" s="13"/>
      <c r="E169" s="13"/>
      <c r="F169" s="14">
        <v>209000</v>
      </c>
    </row>
    <row r="170" spans="1:7" ht="15.75" thickTop="1">
      <c r="A170" s="1" t="s">
        <v>50</v>
      </c>
      <c r="B170" s="1"/>
      <c r="C170" s="1"/>
      <c r="D170" s="1"/>
      <c r="E170" s="1"/>
      <c r="F170" s="4">
        <f>SUM(F162:F169)</f>
        <v>1183954</v>
      </c>
      <c r="G170" s="1"/>
    </row>
    <row r="172" spans="1:4" ht="15">
      <c r="A172" s="68" t="s">
        <v>66</v>
      </c>
      <c r="B172" s="69"/>
      <c r="C172" s="69"/>
      <c r="D172" s="70"/>
    </row>
    <row r="173" spans="1:4" ht="15">
      <c r="A173" s="63" t="s">
        <v>52</v>
      </c>
      <c r="B173" s="64"/>
      <c r="C173" s="65"/>
      <c r="D173" s="9">
        <v>753500</v>
      </c>
    </row>
    <row r="174" spans="1:4" ht="15">
      <c r="A174" s="63" t="s">
        <v>53</v>
      </c>
      <c r="B174" s="64"/>
      <c r="C174" s="65"/>
      <c r="D174" s="9">
        <v>147000</v>
      </c>
    </row>
    <row r="175" spans="1:4" ht="15">
      <c r="A175" s="63" t="s">
        <v>26</v>
      </c>
      <c r="B175" s="64"/>
      <c r="C175" s="65"/>
      <c r="D175" s="9">
        <v>1183954</v>
      </c>
    </row>
    <row r="176" spans="1:4" ht="15">
      <c r="A176" s="54" t="s">
        <v>54</v>
      </c>
      <c r="B176" s="55"/>
      <c r="C176" s="56"/>
      <c r="D176" s="7">
        <f>SUM(D173:D175)</f>
        <v>2084454</v>
      </c>
    </row>
    <row r="177" spans="1:4" ht="15">
      <c r="A177" s="1"/>
      <c r="B177" s="1"/>
      <c r="C177" s="1"/>
      <c r="D177" s="4"/>
    </row>
    <row r="178" spans="1:4" ht="15">
      <c r="A178" s="1" t="s">
        <v>84</v>
      </c>
      <c r="B178" s="1"/>
      <c r="C178" s="1"/>
      <c r="D178" s="4">
        <v>2084454</v>
      </c>
    </row>
    <row r="179" spans="1:6" s="17" customFormat="1" ht="15.75" thickBot="1">
      <c r="A179" s="34" t="s">
        <v>82</v>
      </c>
      <c r="B179" s="34"/>
      <c r="C179" s="34"/>
      <c r="D179" s="35">
        <v>1757454</v>
      </c>
      <c r="F179" s="18"/>
    </row>
    <row r="180" spans="1:4" ht="15.75" thickTop="1">
      <c r="A180" s="1" t="s">
        <v>83</v>
      </c>
      <c r="B180" s="1"/>
      <c r="C180" s="1"/>
      <c r="D180" s="4">
        <v>327000</v>
      </c>
    </row>
    <row r="181" spans="1:6" s="17" customFormat="1" ht="15">
      <c r="A181" s="16"/>
      <c r="B181" s="16"/>
      <c r="C181" s="16"/>
      <c r="D181" s="16"/>
      <c r="F181" s="18"/>
    </row>
    <row r="182" spans="1:4" ht="15">
      <c r="A182" s="1"/>
      <c r="B182" s="1"/>
      <c r="C182" s="1"/>
      <c r="D182" s="1"/>
    </row>
    <row r="184" spans="1:6" ht="15">
      <c r="A184" s="59" t="s">
        <v>69</v>
      </c>
      <c r="B184" s="59"/>
      <c r="C184" s="59"/>
      <c r="D184" s="59"/>
      <c r="E184" s="59"/>
      <c r="F184" s="59"/>
    </row>
    <row r="185" spans="1:6" ht="30">
      <c r="A185" s="57"/>
      <c r="B185" s="58"/>
      <c r="C185" s="10" t="s">
        <v>24</v>
      </c>
      <c r="D185" s="11" t="s">
        <v>53</v>
      </c>
      <c r="E185" s="12" t="s">
        <v>67</v>
      </c>
      <c r="F185" s="8" t="s">
        <v>68</v>
      </c>
    </row>
    <row r="186" spans="1:6" ht="15">
      <c r="A186" s="52" t="s">
        <v>0</v>
      </c>
      <c r="B186" s="53"/>
      <c r="C186" s="9">
        <v>50260500</v>
      </c>
      <c r="D186" s="9">
        <v>10148500</v>
      </c>
      <c r="E186" s="9">
        <v>1600000</v>
      </c>
      <c r="F186" s="7">
        <f>SUM(C186:E186)</f>
        <v>62009000</v>
      </c>
    </row>
    <row r="187" spans="1:6" ht="15">
      <c r="A187" s="52" t="s">
        <v>27</v>
      </c>
      <c r="B187" s="53"/>
      <c r="C187" s="9">
        <v>652500</v>
      </c>
      <c r="D187" s="9">
        <v>127500</v>
      </c>
      <c r="E187" s="9">
        <v>2923064</v>
      </c>
      <c r="F187" s="7">
        <f>SUM(C187:E187)</f>
        <v>3703064</v>
      </c>
    </row>
    <row r="188" spans="1:6" ht="15">
      <c r="A188" s="52" t="s">
        <v>31</v>
      </c>
      <c r="B188" s="53"/>
      <c r="C188" s="9">
        <v>433500</v>
      </c>
      <c r="D188" s="9">
        <v>82200</v>
      </c>
      <c r="E188" s="9">
        <v>2070440</v>
      </c>
      <c r="F188" s="7">
        <f>SUM(C188:E188)</f>
        <v>2586140</v>
      </c>
    </row>
    <row r="189" spans="1:6" ht="15">
      <c r="A189" s="52" t="s">
        <v>29</v>
      </c>
      <c r="B189" s="53"/>
      <c r="C189" s="9">
        <v>1084700</v>
      </c>
      <c r="D189" s="9">
        <v>211500</v>
      </c>
      <c r="E189" s="9">
        <v>868142</v>
      </c>
      <c r="F189" s="7">
        <f>SUM(C189:E189)</f>
        <v>2164342</v>
      </c>
    </row>
    <row r="190" spans="1:6" ht="15">
      <c r="A190" s="52" t="s">
        <v>30</v>
      </c>
      <c r="B190" s="53"/>
      <c r="C190" s="9">
        <v>753500</v>
      </c>
      <c r="D190" s="9">
        <v>147000</v>
      </c>
      <c r="E190" s="9">
        <v>1183954</v>
      </c>
      <c r="F190" s="7">
        <f>SUM(C190:E190)</f>
        <v>2084454</v>
      </c>
    </row>
    <row r="191" spans="1:6" ht="15">
      <c r="A191" s="19" t="s">
        <v>85</v>
      </c>
      <c r="B191" s="21"/>
      <c r="C191" s="20">
        <f>SUM(C186:C190)</f>
        <v>53184700</v>
      </c>
      <c r="D191" s="20">
        <f>SUM(D186:D190)</f>
        <v>10716700</v>
      </c>
      <c r="E191" s="20">
        <f>SUM(E186:E190)</f>
        <v>8645600</v>
      </c>
      <c r="F191" s="20">
        <f>SUM(F186:F190)</f>
        <v>72547000</v>
      </c>
    </row>
  </sheetData>
  <sheetProtection/>
  <mergeCells count="34">
    <mergeCell ref="A112:D112"/>
    <mergeCell ref="A140:D140"/>
    <mergeCell ref="A115:C115"/>
    <mergeCell ref="A116:C116"/>
    <mergeCell ref="D52:D53"/>
    <mergeCell ref="E52:E53"/>
    <mergeCell ref="A82:D82"/>
    <mergeCell ref="A83:C83"/>
    <mergeCell ref="A176:C176"/>
    <mergeCell ref="A2:F2"/>
    <mergeCell ref="A143:C143"/>
    <mergeCell ref="A144:C144"/>
    <mergeCell ref="A172:D172"/>
    <mergeCell ref="A173:C173"/>
    <mergeCell ref="A189:B189"/>
    <mergeCell ref="A190:B190"/>
    <mergeCell ref="A184:F184"/>
    <mergeCell ref="A84:C84"/>
    <mergeCell ref="A85:C85"/>
    <mergeCell ref="A86:C86"/>
    <mergeCell ref="A141:C141"/>
    <mergeCell ref="A142:C142"/>
    <mergeCell ref="A113:C113"/>
    <mergeCell ref="A114:C114"/>
    <mergeCell ref="A187:B187"/>
    <mergeCell ref="A188:B188"/>
    <mergeCell ref="A45:E45"/>
    <mergeCell ref="A46:E46"/>
    <mergeCell ref="A47:E47"/>
    <mergeCell ref="A48:E48"/>
    <mergeCell ref="A185:B185"/>
    <mergeCell ref="A186:B186"/>
    <mergeCell ref="A174:C174"/>
    <mergeCell ref="A175:C175"/>
  </mergeCells>
  <printOptions/>
  <pageMargins left="0.7" right="0.7" top="0.75" bottom="0.75" header="0.3" footer="0.3"/>
  <pageSetup horizontalDpi="600" verticalDpi="600" orientation="portrait" paperSize="9" r:id="rId1"/>
  <rowBreaks count="4" manualBreakCount="4">
    <brk id="49" max="255" man="1"/>
    <brk id="87" max="255" man="1"/>
    <brk id="117" max="255" man="1"/>
    <brk id="1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60" zoomScalePageLayoutView="0" workbookViewId="0" topLeftCell="A1">
      <selection activeCell="I19" sqref="I19"/>
    </sheetView>
  </sheetViews>
  <sheetFormatPr defaultColWidth="9.140625" defaultRowHeight="15"/>
  <cols>
    <col min="1" max="1" width="30.57421875" style="0" customWidth="1"/>
    <col min="2" max="5" width="11.7109375" style="0" customWidth="1"/>
    <col min="6" max="6" width="10.7109375" style="0" customWidth="1"/>
    <col min="7" max="7" width="12.57421875" style="0" customWidth="1"/>
    <col min="8" max="8" width="9.421875" style="0" customWidth="1"/>
    <col min="9" max="9" width="10.7109375" style="0" customWidth="1"/>
    <col min="10" max="10" width="12.421875" style="0" customWidth="1"/>
    <col min="11" max="11" width="13.8515625" style="0" customWidth="1"/>
  </cols>
  <sheetData>
    <row r="1" ht="15">
      <c r="A1" t="s">
        <v>127</v>
      </c>
    </row>
    <row r="2" ht="15">
      <c r="A2" s="36" t="s">
        <v>92</v>
      </c>
    </row>
    <row r="4" ht="15">
      <c r="A4" s="36" t="s">
        <v>94</v>
      </c>
    </row>
    <row r="5" spans="1:3" ht="15">
      <c r="A5" s="36" t="s">
        <v>95</v>
      </c>
      <c r="C5" s="37">
        <v>72547000</v>
      </c>
    </row>
    <row r="6" spans="1:3" ht="15">
      <c r="A6" t="s">
        <v>96</v>
      </c>
      <c r="C6" s="3"/>
    </row>
    <row r="7" spans="1:3" ht="15">
      <c r="A7" s="63" t="s">
        <v>97</v>
      </c>
      <c r="B7" s="65"/>
      <c r="C7" s="40">
        <v>71677000</v>
      </c>
    </row>
    <row r="8" spans="1:3" ht="15">
      <c r="A8" s="46" t="s">
        <v>98</v>
      </c>
      <c r="B8" s="47" t="s">
        <v>29</v>
      </c>
      <c r="C8" s="45">
        <v>543000</v>
      </c>
    </row>
    <row r="9" spans="1:3" ht="15">
      <c r="A9" s="84" t="s">
        <v>30</v>
      </c>
      <c r="B9" s="85"/>
      <c r="C9" s="40">
        <v>327000</v>
      </c>
    </row>
    <row r="11" ht="15">
      <c r="A11" s="1" t="s">
        <v>93</v>
      </c>
    </row>
    <row r="12" spans="1:5" ht="38.25" customHeight="1">
      <c r="A12" s="5"/>
      <c r="B12" s="6" t="s">
        <v>8</v>
      </c>
      <c r="C12" s="5" t="s">
        <v>25</v>
      </c>
      <c r="D12" s="6" t="s">
        <v>16</v>
      </c>
      <c r="E12" s="5" t="s">
        <v>9</v>
      </c>
    </row>
    <row r="13" spans="1:5" ht="15">
      <c r="A13" s="5" t="s">
        <v>0</v>
      </c>
      <c r="B13" s="7">
        <v>50260500</v>
      </c>
      <c r="C13" s="7">
        <v>10148500</v>
      </c>
      <c r="D13" s="7">
        <v>1600000</v>
      </c>
      <c r="E13" s="7">
        <f>SUM(B13:D13)</f>
        <v>62009000</v>
      </c>
    </row>
    <row r="14" spans="1:5" ht="15">
      <c r="A14" s="5" t="s">
        <v>27</v>
      </c>
      <c r="B14" s="7">
        <v>652500</v>
      </c>
      <c r="C14" s="7">
        <v>127500</v>
      </c>
      <c r="D14" s="7">
        <v>2923064</v>
      </c>
      <c r="E14" s="7">
        <f>SUM(B14:D14)</f>
        <v>3703064</v>
      </c>
    </row>
    <row r="15" spans="1:5" ht="15">
      <c r="A15" s="5" t="s">
        <v>29</v>
      </c>
      <c r="B15" s="7">
        <v>1084700</v>
      </c>
      <c r="C15" s="7">
        <v>211500</v>
      </c>
      <c r="D15" s="7">
        <v>868142</v>
      </c>
      <c r="E15" s="7">
        <f>SUM(B15:D15)</f>
        <v>2164342</v>
      </c>
    </row>
    <row r="16" spans="1:5" ht="15">
      <c r="A16" s="5" t="s">
        <v>30</v>
      </c>
      <c r="B16" s="7">
        <v>753500</v>
      </c>
      <c r="C16" s="7">
        <v>147000</v>
      </c>
      <c r="D16" s="7">
        <v>1183954</v>
      </c>
      <c r="E16" s="7">
        <f>SUM(B16:D16)</f>
        <v>2084454</v>
      </c>
    </row>
    <row r="17" spans="1:5" ht="15">
      <c r="A17" s="5" t="s">
        <v>31</v>
      </c>
      <c r="B17" s="7">
        <v>433500</v>
      </c>
      <c r="C17" s="7">
        <v>82200</v>
      </c>
      <c r="D17" s="7">
        <v>2070440</v>
      </c>
      <c r="E17" s="7">
        <f>SUM(B17:D17)</f>
        <v>2586140</v>
      </c>
    </row>
    <row r="18" spans="1:5" ht="15">
      <c r="A18" s="5" t="s">
        <v>9</v>
      </c>
      <c r="B18" s="7">
        <f>SUM(B13:B17)</f>
        <v>53184700</v>
      </c>
      <c r="C18" s="7">
        <f>SUM(C13:C17)</f>
        <v>10716700</v>
      </c>
      <c r="D18" s="7">
        <f>SUM(D13:D17)</f>
        <v>8645600</v>
      </c>
      <c r="E18" s="7">
        <f>SUM(E13:E17)</f>
        <v>72547000</v>
      </c>
    </row>
    <row r="20" ht="15">
      <c r="A20" s="36" t="s">
        <v>99</v>
      </c>
    </row>
    <row r="21" ht="15">
      <c r="A21" s="36" t="s">
        <v>75</v>
      </c>
    </row>
    <row r="22" spans="1:4" ht="15">
      <c r="A22" s="42" t="s">
        <v>105</v>
      </c>
      <c r="B22" s="43"/>
      <c r="C22" s="43"/>
      <c r="D22" s="44"/>
    </row>
    <row r="23" spans="1:4" ht="15">
      <c r="A23" s="63" t="s">
        <v>106</v>
      </c>
      <c r="B23" s="64"/>
      <c r="C23" s="65"/>
      <c r="D23" s="40">
        <v>430873</v>
      </c>
    </row>
    <row r="24" spans="1:4" ht="15">
      <c r="A24" s="63" t="s">
        <v>100</v>
      </c>
      <c r="B24" s="64"/>
      <c r="C24" s="65"/>
      <c r="D24" s="40">
        <v>1104132</v>
      </c>
    </row>
    <row r="25" spans="1:4" ht="15">
      <c r="A25" s="63" t="s">
        <v>101</v>
      </c>
      <c r="B25" s="64"/>
      <c r="C25" s="65"/>
      <c r="D25" s="40">
        <v>635200</v>
      </c>
    </row>
    <row r="26" spans="1:4" ht="15">
      <c r="A26" s="63" t="s">
        <v>102</v>
      </c>
      <c r="B26" s="64"/>
      <c r="C26" s="65"/>
      <c r="D26" s="40">
        <v>200000</v>
      </c>
    </row>
    <row r="27" spans="1:4" ht="15">
      <c r="A27" s="78" t="s">
        <v>9</v>
      </c>
      <c r="B27" s="79"/>
      <c r="C27" s="80"/>
      <c r="D27" s="41">
        <f>SUM(D23:D26)</f>
        <v>2370205</v>
      </c>
    </row>
    <row r="28" ht="15">
      <c r="D28" s="3"/>
    </row>
    <row r="29" spans="1:4" s="36" customFormat="1" ht="15">
      <c r="A29" s="78" t="s">
        <v>103</v>
      </c>
      <c r="B29" s="79"/>
      <c r="C29" s="80"/>
      <c r="D29" s="41">
        <v>2796231</v>
      </c>
    </row>
    <row r="30" ht="15">
      <c r="D30" s="3"/>
    </row>
    <row r="31" spans="1:4" s="36" customFormat="1" ht="15">
      <c r="A31" s="78" t="s">
        <v>104</v>
      </c>
      <c r="B31" s="79"/>
      <c r="C31" s="80"/>
      <c r="D31" s="41">
        <v>241492</v>
      </c>
    </row>
    <row r="32" ht="15">
      <c r="D32" s="3"/>
    </row>
    <row r="33" spans="1:4" s="36" customFormat="1" ht="15">
      <c r="A33" s="42" t="s">
        <v>107</v>
      </c>
      <c r="B33" s="48"/>
      <c r="C33" s="48"/>
      <c r="D33" s="41">
        <f>SUM(D27,D29,D31)</f>
        <v>5407928</v>
      </c>
    </row>
    <row r="34" ht="15">
      <c r="D34" s="3"/>
    </row>
    <row r="35" spans="1:4" s="36" customFormat="1" ht="15">
      <c r="A35" s="42" t="s">
        <v>108</v>
      </c>
      <c r="B35" s="48"/>
      <c r="C35" s="48"/>
      <c r="D35" s="41">
        <v>77954928</v>
      </c>
    </row>
    <row r="37" ht="15">
      <c r="A37" s="36" t="s">
        <v>76</v>
      </c>
    </row>
    <row r="38" spans="1:6" ht="15">
      <c r="A38" s="81" t="s">
        <v>113</v>
      </c>
      <c r="B38" s="81"/>
      <c r="C38" s="81"/>
      <c r="D38" s="81"/>
      <c r="E38" s="81"/>
      <c r="F38" s="81"/>
    </row>
    <row r="39" spans="1:6" ht="15">
      <c r="A39" s="81"/>
      <c r="B39" s="81"/>
      <c r="C39" s="81"/>
      <c r="D39" s="81"/>
      <c r="E39" s="81"/>
      <c r="F39" s="81"/>
    </row>
    <row r="40" spans="1:6" ht="15">
      <c r="A40" s="81"/>
      <c r="B40" s="81"/>
      <c r="C40" s="81"/>
      <c r="D40" s="81"/>
      <c r="E40" s="81"/>
      <c r="F40" s="81"/>
    </row>
    <row r="41" spans="1:6" ht="15">
      <c r="A41" s="81"/>
      <c r="B41" s="81"/>
      <c r="C41" s="81"/>
      <c r="D41" s="81"/>
      <c r="E41" s="81"/>
      <c r="F41" s="81"/>
    </row>
    <row r="42" spans="1:6" ht="32.25" customHeight="1">
      <c r="A42" s="81"/>
      <c r="B42" s="81"/>
      <c r="C42" s="81"/>
      <c r="D42" s="81"/>
      <c r="E42" s="81"/>
      <c r="F42" s="81"/>
    </row>
    <row r="45" spans="1:11" ht="30" customHeight="1">
      <c r="A45" s="38" t="s">
        <v>76</v>
      </c>
      <c r="B45" s="82" t="s">
        <v>8</v>
      </c>
      <c r="C45" s="82"/>
      <c r="D45" s="83" t="s">
        <v>25</v>
      </c>
      <c r="E45" s="83"/>
      <c r="F45" s="82" t="s">
        <v>16</v>
      </c>
      <c r="G45" s="82"/>
      <c r="H45" s="87" t="s">
        <v>112</v>
      </c>
      <c r="I45" s="88"/>
      <c r="J45" s="86" t="s">
        <v>9</v>
      </c>
      <c r="K45" s="86"/>
    </row>
    <row r="46" spans="1:11" ht="15" customHeight="1">
      <c r="A46" s="38"/>
      <c r="B46" s="38" t="s">
        <v>109</v>
      </c>
      <c r="C46" s="38" t="s">
        <v>110</v>
      </c>
      <c r="D46" s="38" t="s">
        <v>109</v>
      </c>
      <c r="E46" s="38" t="s">
        <v>110</v>
      </c>
      <c r="F46" s="38" t="s">
        <v>109</v>
      </c>
      <c r="G46" s="38" t="s">
        <v>110</v>
      </c>
      <c r="H46" s="38" t="s">
        <v>109</v>
      </c>
      <c r="I46" s="38" t="s">
        <v>110</v>
      </c>
      <c r="J46" s="49" t="s">
        <v>109</v>
      </c>
      <c r="K46" s="49" t="s">
        <v>110</v>
      </c>
    </row>
    <row r="47" spans="1:11" ht="15">
      <c r="A47" s="38" t="s">
        <v>0</v>
      </c>
      <c r="B47" s="7">
        <v>50260500</v>
      </c>
      <c r="C47" s="38">
        <v>51892525</v>
      </c>
      <c r="D47" s="7">
        <v>10148500</v>
      </c>
      <c r="E47" s="38">
        <v>10494807</v>
      </c>
      <c r="F47" s="7">
        <v>1600000</v>
      </c>
      <c r="G47" s="38">
        <v>1884446</v>
      </c>
      <c r="H47" s="38">
        <v>0</v>
      </c>
      <c r="I47" s="38">
        <v>0</v>
      </c>
      <c r="J47" s="20">
        <f aca="true" t="shared" si="0" ref="J47:K52">SUM(B47,D47,F47,H47)</f>
        <v>62009000</v>
      </c>
      <c r="K47" s="49">
        <f t="shared" si="0"/>
        <v>64271778</v>
      </c>
    </row>
    <row r="48" spans="1:11" ht="15">
      <c r="A48" s="38" t="s">
        <v>27</v>
      </c>
      <c r="B48" s="7">
        <v>652500</v>
      </c>
      <c r="C48" s="38">
        <v>1272500</v>
      </c>
      <c r="D48" s="7">
        <v>127500</v>
      </c>
      <c r="E48" s="38">
        <v>271800</v>
      </c>
      <c r="F48" s="7">
        <v>2923064</v>
      </c>
      <c r="G48" s="38">
        <v>2432307</v>
      </c>
      <c r="H48" s="38">
        <v>0</v>
      </c>
      <c r="I48" s="38">
        <v>292000</v>
      </c>
      <c r="J48" s="20">
        <f t="shared" si="0"/>
        <v>3703064</v>
      </c>
      <c r="K48" s="49">
        <f t="shared" si="0"/>
        <v>4268607</v>
      </c>
    </row>
    <row r="49" spans="1:11" ht="15">
      <c r="A49" s="38" t="s">
        <v>29</v>
      </c>
      <c r="B49" s="7">
        <v>1084700</v>
      </c>
      <c r="C49" s="38">
        <v>1084700</v>
      </c>
      <c r="D49" s="7">
        <v>211500</v>
      </c>
      <c r="E49" s="38">
        <v>211500</v>
      </c>
      <c r="F49" s="7">
        <v>868142</v>
      </c>
      <c r="G49" s="38">
        <v>923353</v>
      </c>
      <c r="H49" s="38">
        <v>0</v>
      </c>
      <c r="I49" s="38">
        <v>0</v>
      </c>
      <c r="J49" s="20">
        <f t="shared" si="0"/>
        <v>2164342</v>
      </c>
      <c r="K49" s="49">
        <f t="shared" si="0"/>
        <v>2219553</v>
      </c>
    </row>
    <row r="50" spans="1:11" ht="15">
      <c r="A50" s="38" t="s">
        <v>30</v>
      </c>
      <c r="B50" s="7">
        <v>753500</v>
      </c>
      <c r="C50" s="38">
        <v>753500</v>
      </c>
      <c r="D50" s="7">
        <v>147000</v>
      </c>
      <c r="E50" s="38">
        <v>147000</v>
      </c>
      <c r="F50" s="7">
        <v>1183954</v>
      </c>
      <c r="G50" s="38">
        <v>1173269</v>
      </c>
      <c r="H50" s="38">
        <v>0</v>
      </c>
      <c r="I50" s="38">
        <v>0</v>
      </c>
      <c r="J50" s="20">
        <f t="shared" si="0"/>
        <v>2084454</v>
      </c>
      <c r="K50" s="49">
        <f t="shared" si="0"/>
        <v>2073769</v>
      </c>
    </row>
    <row r="51" spans="1:11" ht="15">
      <c r="A51" s="38" t="s">
        <v>31</v>
      </c>
      <c r="B51" s="7">
        <v>433500</v>
      </c>
      <c r="C51" s="38">
        <v>433500</v>
      </c>
      <c r="D51" s="7">
        <v>82200</v>
      </c>
      <c r="E51" s="38">
        <v>82200</v>
      </c>
      <c r="F51" s="7">
        <v>2070440</v>
      </c>
      <c r="G51" s="38">
        <v>1809290</v>
      </c>
      <c r="H51" s="38">
        <v>0</v>
      </c>
      <c r="I51" s="38">
        <v>0</v>
      </c>
      <c r="J51" s="20">
        <f t="shared" si="0"/>
        <v>2586140</v>
      </c>
      <c r="K51" s="49">
        <f t="shared" si="0"/>
        <v>2324990</v>
      </c>
    </row>
    <row r="52" spans="1:11" ht="15">
      <c r="A52" s="38" t="s">
        <v>111</v>
      </c>
      <c r="B52" s="7">
        <v>0</v>
      </c>
      <c r="C52" s="38">
        <v>2070835</v>
      </c>
      <c r="D52" s="7">
        <v>0</v>
      </c>
      <c r="E52" s="38">
        <v>413617</v>
      </c>
      <c r="F52" s="7">
        <v>0</v>
      </c>
      <c r="G52" s="38">
        <v>311779</v>
      </c>
      <c r="H52" s="38">
        <v>0</v>
      </c>
      <c r="I52" s="38">
        <v>0</v>
      </c>
      <c r="J52" s="20">
        <f t="shared" si="0"/>
        <v>0</v>
      </c>
      <c r="K52" s="49">
        <f t="shared" si="0"/>
        <v>2796231</v>
      </c>
    </row>
    <row r="53" spans="1:11" ht="15">
      <c r="A53" s="49" t="s">
        <v>9</v>
      </c>
      <c r="B53" s="20">
        <f aca="true" t="shared" si="1" ref="B53:K53">SUM(B47:B52)</f>
        <v>53184700</v>
      </c>
      <c r="C53" s="20">
        <f t="shared" si="1"/>
        <v>57507560</v>
      </c>
      <c r="D53" s="20">
        <f t="shared" si="1"/>
        <v>10716700</v>
      </c>
      <c r="E53" s="20">
        <f t="shared" si="1"/>
        <v>11620924</v>
      </c>
      <c r="F53" s="20">
        <f t="shared" si="1"/>
        <v>8645600</v>
      </c>
      <c r="G53" s="20">
        <f t="shared" si="1"/>
        <v>8534444</v>
      </c>
      <c r="H53" s="20">
        <f t="shared" si="1"/>
        <v>0</v>
      </c>
      <c r="I53" s="20">
        <f t="shared" si="1"/>
        <v>292000</v>
      </c>
      <c r="J53" s="20">
        <f t="shared" si="1"/>
        <v>72547000</v>
      </c>
      <c r="K53" s="20">
        <f t="shared" si="1"/>
        <v>77954928</v>
      </c>
    </row>
  </sheetData>
  <sheetProtection/>
  <mergeCells count="15">
    <mergeCell ref="J45:K45"/>
    <mergeCell ref="H45:I45"/>
    <mergeCell ref="A23:C23"/>
    <mergeCell ref="A24:C24"/>
    <mergeCell ref="A25:C25"/>
    <mergeCell ref="A26:C26"/>
    <mergeCell ref="A27:C27"/>
    <mergeCell ref="A29:C29"/>
    <mergeCell ref="A31:C31"/>
    <mergeCell ref="A38:F42"/>
    <mergeCell ref="B45:C45"/>
    <mergeCell ref="D45:E45"/>
    <mergeCell ref="F45:G45"/>
    <mergeCell ref="A7:B7"/>
    <mergeCell ref="A9:B9"/>
  </mergeCells>
  <printOptions/>
  <pageMargins left="0" right="0" top="0.7480314960629921" bottom="0.7480314960629921" header="0.31496062992125984" footer="0.31496062992125984"/>
  <pageSetup horizontalDpi="360" verticalDpi="360" orientation="landscape" paperSize="9" scale="88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V34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23.28125" style="0" customWidth="1"/>
    <col min="2" max="10" width="11.7109375" style="0" customWidth="1"/>
    <col min="11" max="11" width="11.28125" style="0" customWidth="1"/>
    <col min="13" max="13" width="10.421875" style="0" customWidth="1"/>
    <col min="14" max="14" width="10.00390625" style="0" customWidth="1"/>
    <col min="15" max="15" width="11.421875" style="0" customWidth="1"/>
    <col min="16" max="16" width="12.7109375" style="0" customWidth="1"/>
    <col min="18" max="18" width="13.8515625" style="0" customWidth="1"/>
    <col min="19" max="19" width="15.00390625" style="0" customWidth="1"/>
    <col min="20" max="20" width="13.00390625" style="0" customWidth="1"/>
    <col min="21" max="21" width="11.28125" style="0" customWidth="1"/>
    <col min="22" max="22" width="10.7109375" style="0" customWidth="1"/>
  </cols>
  <sheetData>
    <row r="4" ht="15">
      <c r="A4" s="36" t="s">
        <v>124</v>
      </c>
    </row>
    <row r="6" spans="1:22" ht="15">
      <c r="A6" s="50" t="s">
        <v>76</v>
      </c>
      <c r="B6" s="89" t="s">
        <v>0</v>
      </c>
      <c r="C6" s="89"/>
      <c r="D6" s="89"/>
      <c r="E6" s="89" t="s">
        <v>27</v>
      </c>
      <c r="F6" s="89"/>
      <c r="G6" s="89"/>
      <c r="H6" s="89" t="s">
        <v>29</v>
      </c>
      <c r="I6" s="89"/>
      <c r="J6" s="89"/>
      <c r="K6" s="89" t="s">
        <v>30</v>
      </c>
      <c r="L6" s="89"/>
      <c r="M6" s="89"/>
      <c r="N6" s="89" t="s">
        <v>31</v>
      </c>
      <c r="O6" s="89"/>
      <c r="P6" s="89"/>
      <c r="Q6" s="89" t="s">
        <v>123</v>
      </c>
      <c r="R6" s="89"/>
      <c r="S6" s="89"/>
      <c r="T6" s="50" t="s">
        <v>115</v>
      </c>
      <c r="U6" s="50"/>
      <c r="V6" s="50"/>
    </row>
    <row r="7" spans="1:22" ht="15">
      <c r="A7" s="39"/>
      <c r="B7" s="39" t="s">
        <v>109</v>
      </c>
      <c r="C7" s="39" t="s">
        <v>116</v>
      </c>
      <c r="D7" s="39" t="s">
        <v>114</v>
      </c>
      <c r="E7" s="39" t="s">
        <v>109</v>
      </c>
      <c r="F7" s="39" t="s">
        <v>116</v>
      </c>
      <c r="G7" s="39" t="s">
        <v>114</v>
      </c>
      <c r="H7" s="39" t="s">
        <v>109</v>
      </c>
      <c r="I7" s="39" t="s">
        <v>116</v>
      </c>
      <c r="J7" s="39" t="s">
        <v>114</v>
      </c>
      <c r="K7" s="39" t="s">
        <v>109</v>
      </c>
      <c r="L7" s="39" t="s">
        <v>116</v>
      </c>
      <c r="M7" s="39" t="s">
        <v>114</v>
      </c>
      <c r="N7" s="39" t="s">
        <v>109</v>
      </c>
      <c r="O7" s="39" t="s">
        <v>116</v>
      </c>
      <c r="P7" s="39" t="s">
        <v>114</v>
      </c>
      <c r="Q7" s="39" t="s">
        <v>109</v>
      </c>
      <c r="R7" s="39" t="s">
        <v>110</v>
      </c>
      <c r="S7" s="39" t="s">
        <v>114</v>
      </c>
      <c r="T7" s="39" t="s">
        <v>109</v>
      </c>
      <c r="U7" s="39" t="s">
        <v>116</v>
      </c>
      <c r="V7" s="39" t="s">
        <v>114</v>
      </c>
    </row>
    <row r="8" spans="1:22" ht="15">
      <c r="A8" s="39" t="s">
        <v>8</v>
      </c>
      <c r="B8" s="40">
        <v>50260500</v>
      </c>
      <c r="C8" s="40">
        <v>51892525</v>
      </c>
      <c r="D8" s="40">
        <v>50637288</v>
      </c>
      <c r="E8" s="39">
        <v>652500</v>
      </c>
      <c r="F8" s="39">
        <v>1272500</v>
      </c>
      <c r="G8" s="39">
        <v>1272300</v>
      </c>
      <c r="H8" s="39">
        <v>1084700</v>
      </c>
      <c r="I8" s="39">
        <v>1084700</v>
      </c>
      <c r="J8" s="39">
        <v>945780</v>
      </c>
      <c r="K8" s="39">
        <v>753500</v>
      </c>
      <c r="L8" s="39">
        <v>753500</v>
      </c>
      <c r="M8" s="39">
        <v>753500</v>
      </c>
      <c r="N8" s="39">
        <v>433500</v>
      </c>
      <c r="O8" s="39">
        <v>433500</v>
      </c>
      <c r="P8" s="39">
        <v>429700</v>
      </c>
      <c r="Q8" s="39">
        <v>0</v>
      </c>
      <c r="R8" s="39">
        <v>2070835</v>
      </c>
      <c r="S8" s="39">
        <v>2070835</v>
      </c>
      <c r="T8" s="40">
        <f aca="true" t="shared" si="0" ref="T8:V11">SUM(B8,E8,H8,K8,N8,Q8)</f>
        <v>53184700</v>
      </c>
      <c r="U8" s="40">
        <f t="shared" si="0"/>
        <v>57507560</v>
      </c>
      <c r="V8" s="40">
        <f t="shared" si="0"/>
        <v>56109403</v>
      </c>
    </row>
    <row r="9" spans="1:22" ht="15">
      <c r="A9" s="39" t="s">
        <v>25</v>
      </c>
      <c r="B9" s="40">
        <v>10148500</v>
      </c>
      <c r="C9" s="40">
        <v>10494807</v>
      </c>
      <c r="D9" s="40">
        <v>10423579</v>
      </c>
      <c r="E9" s="39">
        <v>127500</v>
      </c>
      <c r="F9" s="39">
        <v>271800</v>
      </c>
      <c r="G9" s="39">
        <v>211442</v>
      </c>
      <c r="H9" s="39">
        <v>211500</v>
      </c>
      <c r="I9" s="39">
        <v>211500</v>
      </c>
      <c r="J9" s="39">
        <v>283901</v>
      </c>
      <c r="K9" s="39">
        <v>147000</v>
      </c>
      <c r="L9" s="39">
        <v>147000</v>
      </c>
      <c r="M9" s="39">
        <v>146928</v>
      </c>
      <c r="N9" s="39">
        <v>82200</v>
      </c>
      <c r="O9" s="39">
        <v>82200</v>
      </c>
      <c r="P9" s="39">
        <v>81457</v>
      </c>
      <c r="Q9" s="39">
        <v>0</v>
      </c>
      <c r="R9" s="39">
        <v>413617</v>
      </c>
      <c r="S9" s="39">
        <v>413617</v>
      </c>
      <c r="T9" s="40">
        <f t="shared" si="0"/>
        <v>10716700</v>
      </c>
      <c r="U9" s="40">
        <f t="shared" si="0"/>
        <v>11620924</v>
      </c>
      <c r="V9" s="40">
        <f t="shared" si="0"/>
        <v>11560924</v>
      </c>
    </row>
    <row r="10" spans="1:22" ht="15">
      <c r="A10" s="39" t="s">
        <v>16</v>
      </c>
      <c r="B10" s="40">
        <v>1600000</v>
      </c>
      <c r="C10" s="40">
        <v>1884446</v>
      </c>
      <c r="D10" s="40">
        <v>1717465</v>
      </c>
      <c r="E10" s="40">
        <v>2923064</v>
      </c>
      <c r="F10" s="40">
        <v>2432307</v>
      </c>
      <c r="G10" s="40">
        <v>2363349</v>
      </c>
      <c r="H10" s="40">
        <v>868142</v>
      </c>
      <c r="I10" s="40">
        <v>923353</v>
      </c>
      <c r="J10" s="40">
        <v>274902</v>
      </c>
      <c r="K10" s="40">
        <v>1183954</v>
      </c>
      <c r="L10" s="40">
        <v>1173269</v>
      </c>
      <c r="M10" s="40">
        <v>1098749</v>
      </c>
      <c r="N10" s="40">
        <v>2070440</v>
      </c>
      <c r="O10" s="40">
        <v>1809290</v>
      </c>
      <c r="P10" s="40">
        <v>1911102</v>
      </c>
      <c r="Q10" s="40">
        <v>0</v>
      </c>
      <c r="R10" s="40">
        <v>311779</v>
      </c>
      <c r="S10" s="40">
        <v>311781</v>
      </c>
      <c r="T10" s="40">
        <f t="shared" si="0"/>
        <v>8645600</v>
      </c>
      <c r="U10" s="40">
        <f t="shared" si="0"/>
        <v>8534444</v>
      </c>
      <c r="V10" s="40">
        <f t="shared" si="0"/>
        <v>7677348</v>
      </c>
    </row>
    <row r="11" spans="1:22" ht="15">
      <c r="A11" s="39" t="s">
        <v>112</v>
      </c>
      <c r="B11" s="40">
        <v>0</v>
      </c>
      <c r="C11" s="40">
        <v>0</v>
      </c>
      <c r="D11" s="40">
        <v>0</v>
      </c>
      <c r="E11" s="40">
        <v>0</v>
      </c>
      <c r="F11" s="40">
        <v>292000</v>
      </c>
      <c r="G11" s="40">
        <v>290548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f t="shared" si="0"/>
        <v>0</v>
      </c>
      <c r="U11" s="40">
        <f t="shared" si="0"/>
        <v>292000</v>
      </c>
      <c r="V11" s="40">
        <f t="shared" si="0"/>
        <v>290548</v>
      </c>
    </row>
    <row r="12" spans="1:22" ht="15">
      <c r="A12" s="50" t="s">
        <v>9</v>
      </c>
      <c r="B12" s="51">
        <f>SUM(B8:B11)</f>
        <v>62009000</v>
      </c>
      <c r="C12" s="51">
        <f aca="true" t="shared" si="1" ref="C12:O12">SUM(C8:C11)</f>
        <v>64271778</v>
      </c>
      <c r="D12" s="51">
        <f t="shared" si="1"/>
        <v>62778332</v>
      </c>
      <c r="E12" s="51">
        <f t="shared" si="1"/>
        <v>3703064</v>
      </c>
      <c r="F12" s="51">
        <f t="shared" si="1"/>
        <v>4268607</v>
      </c>
      <c r="G12" s="51">
        <f t="shared" si="1"/>
        <v>4137639</v>
      </c>
      <c r="H12" s="51">
        <f t="shared" si="1"/>
        <v>2164342</v>
      </c>
      <c r="I12" s="51">
        <f t="shared" si="1"/>
        <v>2219553</v>
      </c>
      <c r="J12" s="51">
        <f t="shared" si="1"/>
        <v>1504583</v>
      </c>
      <c r="K12" s="51">
        <f t="shared" si="1"/>
        <v>2084454</v>
      </c>
      <c r="L12" s="51">
        <f t="shared" si="1"/>
        <v>2073769</v>
      </c>
      <c r="M12" s="51">
        <f t="shared" si="1"/>
        <v>1999177</v>
      </c>
      <c r="N12" s="51">
        <f t="shared" si="1"/>
        <v>2586140</v>
      </c>
      <c r="O12" s="51">
        <f t="shared" si="1"/>
        <v>2324990</v>
      </c>
      <c r="P12" s="51">
        <f aca="true" t="shared" si="2" ref="P12:V12">SUM(P8:P11)</f>
        <v>2422259</v>
      </c>
      <c r="Q12" s="51">
        <f t="shared" si="2"/>
        <v>0</v>
      </c>
      <c r="R12" s="51">
        <f t="shared" si="2"/>
        <v>2796231</v>
      </c>
      <c r="S12" s="51">
        <f t="shared" si="2"/>
        <v>2796233</v>
      </c>
      <c r="T12" s="51">
        <f t="shared" si="2"/>
        <v>72547000</v>
      </c>
      <c r="U12" s="51">
        <f t="shared" si="2"/>
        <v>77954928</v>
      </c>
      <c r="V12" s="51">
        <f t="shared" si="2"/>
        <v>75638223</v>
      </c>
    </row>
    <row r="13" spans="1:22" ht="1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ht="15">
      <c r="A14" s="50" t="s">
        <v>75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1:22" ht="15">
      <c r="A15" s="39" t="s">
        <v>117</v>
      </c>
      <c r="B15" s="40">
        <v>62009000</v>
      </c>
      <c r="C15" s="40">
        <v>64179205</v>
      </c>
      <c r="D15" s="40">
        <v>64179205</v>
      </c>
      <c r="E15" s="40">
        <v>3703064</v>
      </c>
      <c r="F15" s="40">
        <v>3903064</v>
      </c>
      <c r="G15" s="40">
        <v>3903064</v>
      </c>
      <c r="H15" s="40">
        <v>2164342</v>
      </c>
      <c r="I15" s="40">
        <v>2164342</v>
      </c>
      <c r="J15" s="40">
        <v>1621342</v>
      </c>
      <c r="K15" s="40">
        <v>2084454</v>
      </c>
      <c r="L15" s="40">
        <v>2084454</v>
      </c>
      <c r="M15" s="40">
        <v>1757454</v>
      </c>
      <c r="N15" s="40">
        <v>2586140</v>
      </c>
      <c r="O15" s="40">
        <v>2586140</v>
      </c>
      <c r="P15" s="40">
        <v>2586140</v>
      </c>
      <c r="Q15" s="40"/>
      <c r="R15" s="40"/>
      <c r="S15" s="40"/>
      <c r="T15" s="40">
        <f aca="true" t="shared" si="3" ref="T15:V17">SUM(B15,E15,H15,K15,N15,Q15)</f>
        <v>72547000</v>
      </c>
      <c r="U15" s="40">
        <f t="shared" si="3"/>
        <v>74917205</v>
      </c>
      <c r="V15" s="40">
        <f t="shared" si="3"/>
        <v>74047205</v>
      </c>
    </row>
    <row r="16" spans="1:22" ht="15">
      <c r="A16" s="39" t="s">
        <v>118</v>
      </c>
      <c r="B16" s="39">
        <v>0</v>
      </c>
      <c r="C16" s="40">
        <v>92573</v>
      </c>
      <c r="D16" s="40">
        <v>92573</v>
      </c>
      <c r="E16" s="39">
        <v>0</v>
      </c>
      <c r="F16" s="40">
        <v>365543</v>
      </c>
      <c r="G16" s="40">
        <v>365543</v>
      </c>
      <c r="H16" s="39">
        <v>0</v>
      </c>
      <c r="I16" s="40">
        <v>55211</v>
      </c>
      <c r="J16" s="40">
        <v>55211</v>
      </c>
      <c r="K16" s="39">
        <v>0</v>
      </c>
      <c r="L16" s="40">
        <v>-10685</v>
      </c>
      <c r="M16" s="40">
        <v>-10685</v>
      </c>
      <c r="N16" s="39">
        <v>0</v>
      </c>
      <c r="O16" s="40">
        <v>-261150</v>
      </c>
      <c r="P16" s="40">
        <v>-261150</v>
      </c>
      <c r="Q16" s="40"/>
      <c r="R16" s="40"/>
      <c r="S16" s="40"/>
      <c r="T16" s="40">
        <f t="shared" si="3"/>
        <v>0</v>
      </c>
      <c r="U16" s="40">
        <f t="shared" si="3"/>
        <v>241492</v>
      </c>
      <c r="V16" s="40">
        <f t="shared" si="3"/>
        <v>241492</v>
      </c>
    </row>
    <row r="17" spans="1:22" s="3" customFormat="1" ht="15">
      <c r="A17" s="40" t="s">
        <v>119</v>
      </c>
      <c r="B17" s="40">
        <v>0</v>
      </c>
      <c r="C17" s="40">
        <v>0</v>
      </c>
      <c r="D17" s="40">
        <v>12004</v>
      </c>
      <c r="E17" s="40">
        <v>0</v>
      </c>
      <c r="F17" s="40">
        <v>0</v>
      </c>
      <c r="G17" s="40">
        <v>25915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2796231</v>
      </c>
      <c r="S17" s="40">
        <v>2796231</v>
      </c>
      <c r="T17" s="40">
        <f t="shared" si="3"/>
        <v>0</v>
      </c>
      <c r="U17" s="40">
        <f t="shared" si="3"/>
        <v>2796231</v>
      </c>
      <c r="V17" s="40">
        <f t="shared" si="3"/>
        <v>2834150</v>
      </c>
    </row>
    <row r="18" spans="1:22" ht="15">
      <c r="A18" s="50" t="s">
        <v>9</v>
      </c>
      <c r="B18" s="51">
        <f>SUM(B15:B17)</f>
        <v>62009000</v>
      </c>
      <c r="C18" s="51">
        <f aca="true" t="shared" si="4" ref="C18:V18">SUM(C15:C17)</f>
        <v>64271778</v>
      </c>
      <c r="D18" s="51">
        <f t="shared" si="4"/>
        <v>64283782</v>
      </c>
      <c r="E18" s="51">
        <f t="shared" si="4"/>
        <v>3703064</v>
      </c>
      <c r="F18" s="51">
        <f t="shared" si="4"/>
        <v>4268607</v>
      </c>
      <c r="G18" s="51">
        <f t="shared" si="4"/>
        <v>4294522</v>
      </c>
      <c r="H18" s="51">
        <f t="shared" si="4"/>
        <v>2164342</v>
      </c>
      <c r="I18" s="51">
        <f t="shared" si="4"/>
        <v>2219553</v>
      </c>
      <c r="J18" s="51">
        <f t="shared" si="4"/>
        <v>1676553</v>
      </c>
      <c r="K18" s="51">
        <f t="shared" si="4"/>
        <v>2084454</v>
      </c>
      <c r="L18" s="51">
        <f t="shared" si="4"/>
        <v>2073769</v>
      </c>
      <c r="M18" s="51">
        <f t="shared" si="4"/>
        <v>1746769</v>
      </c>
      <c r="N18" s="51">
        <f t="shared" si="4"/>
        <v>2586140</v>
      </c>
      <c r="O18" s="51">
        <f t="shared" si="4"/>
        <v>2324990</v>
      </c>
      <c r="P18" s="51">
        <f t="shared" si="4"/>
        <v>2324990</v>
      </c>
      <c r="Q18" s="51">
        <f t="shared" si="4"/>
        <v>0</v>
      </c>
      <c r="R18" s="51">
        <f t="shared" si="4"/>
        <v>2796231</v>
      </c>
      <c r="S18" s="51">
        <f t="shared" si="4"/>
        <v>2796231</v>
      </c>
      <c r="T18" s="51">
        <f>SUM(B18,E18,H18,K18,N18,Q18)</f>
        <v>72547000</v>
      </c>
      <c r="U18" s="51">
        <f t="shared" si="4"/>
        <v>77954928</v>
      </c>
      <c r="V18" s="51">
        <f t="shared" si="4"/>
        <v>77122847</v>
      </c>
    </row>
    <row r="20" ht="15">
      <c r="D20" s="3"/>
    </row>
    <row r="21" spans="4:5" ht="15">
      <c r="D21" s="3"/>
      <c r="E21" t="s">
        <v>126</v>
      </c>
    </row>
    <row r="23" spans="1:7" ht="15">
      <c r="A23" t="s">
        <v>125</v>
      </c>
      <c r="E23" t="s">
        <v>0</v>
      </c>
      <c r="G23" s="3">
        <f>D18-D12</f>
        <v>1505450</v>
      </c>
    </row>
    <row r="24" spans="1:7" ht="15">
      <c r="A24" t="s">
        <v>120</v>
      </c>
      <c r="B24" s="3">
        <v>77122847</v>
      </c>
      <c r="E24" t="s">
        <v>27</v>
      </c>
      <c r="G24" s="3">
        <f>G18-G12</f>
        <v>156883</v>
      </c>
    </row>
    <row r="25" spans="1:7" ht="15">
      <c r="A25" t="s">
        <v>121</v>
      </c>
      <c r="B25" s="3">
        <v>75638223</v>
      </c>
      <c r="E25" t="s">
        <v>29</v>
      </c>
      <c r="G25" s="3">
        <f>J18-J12</f>
        <v>171970</v>
      </c>
    </row>
    <row r="26" spans="1:7" ht="15">
      <c r="A26" t="s">
        <v>122</v>
      </c>
      <c r="B26" s="3">
        <v>1484624</v>
      </c>
      <c r="E26" t="s">
        <v>30</v>
      </c>
      <c r="G26" s="3">
        <f>M18-M12</f>
        <v>-252408</v>
      </c>
    </row>
    <row r="27" spans="2:7" ht="15">
      <c r="B27" s="3"/>
      <c r="E27" t="s">
        <v>31</v>
      </c>
      <c r="G27" s="3">
        <f>P18-P12</f>
        <v>-97269</v>
      </c>
    </row>
    <row r="28" spans="1:7" ht="15">
      <c r="A28" t="s">
        <v>128</v>
      </c>
      <c r="B28" s="3">
        <v>1484824</v>
      </c>
      <c r="E28" t="s">
        <v>123</v>
      </c>
      <c r="G28" s="3">
        <f>S18-S12</f>
        <v>-2</v>
      </c>
    </row>
    <row r="29" spans="5:7" ht="15">
      <c r="E29" t="s">
        <v>9</v>
      </c>
      <c r="G29" s="3">
        <f>SUM(G23:G28)</f>
        <v>1484624</v>
      </c>
    </row>
    <row r="31" ht="15">
      <c r="B31" s="3"/>
    </row>
    <row r="32" ht="15">
      <c r="B32" s="3"/>
    </row>
    <row r="33" ht="15">
      <c r="B33" s="3"/>
    </row>
    <row r="34" ht="15">
      <c r="B34" s="3"/>
    </row>
  </sheetData>
  <sheetProtection/>
  <mergeCells count="6">
    <mergeCell ref="Q6:S6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Admin</cp:lastModifiedBy>
  <cp:lastPrinted>2019-01-23T15:40:07Z</cp:lastPrinted>
  <dcterms:created xsi:type="dcterms:W3CDTF">2018-02-04T17:56:42Z</dcterms:created>
  <dcterms:modified xsi:type="dcterms:W3CDTF">2019-02-01T10:45:15Z</dcterms:modified>
  <cp:category/>
  <cp:version/>
  <cp:contentType/>
  <cp:contentStatus/>
</cp:coreProperties>
</file>