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0695" tabRatio="574" activeTab="1"/>
  </bookViews>
  <sheets>
    <sheet name="1. sz. mell." sheetId="1" r:id="rId1"/>
    <sheet name="2.sz.mell." sheetId="2" r:id="rId2"/>
    <sheet name="3.sz.mell" sheetId="3" r:id="rId3"/>
    <sheet name="4.sz.mell" sheetId="4" r:id="rId4"/>
    <sheet name="5.sz.mell " sheetId="5" r:id="rId5"/>
    <sheet name="6.sz.mell" sheetId="6" r:id="rId6"/>
    <sheet name="7.sz.mell" sheetId="7" r:id="rId7"/>
    <sheet name="9.sz.mell" sheetId="8" r:id="rId8"/>
    <sheet name="10. sz. mell " sheetId="9" r:id="rId9"/>
    <sheet name="11.sz.mell" sheetId="10" r:id="rId10"/>
    <sheet name="12. sz. mell" sheetId="11" r:id="rId11"/>
    <sheet name=" 13. sz. mell" sheetId="12" r:id="rId12"/>
    <sheet name="14. sz.mell" sheetId="13" r:id="rId13"/>
    <sheet name="15. sz.mell" sheetId="14" r:id="rId14"/>
  </sheets>
  <definedNames/>
  <calcPr fullCalcOnLoad="1"/>
</workbook>
</file>

<file path=xl/sharedStrings.xml><?xml version="1.0" encoding="utf-8"?>
<sst xmlns="http://schemas.openxmlformats.org/spreadsheetml/2006/main" count="601" uniqueCount="370">
  <si>
    <t>B E V É T E L E K</t>
  </si>
  <si>
    <t>Sor-szám</t>
  </si>
  <si>
    <t>Bevételi jogcím</t>
  </si>
  <si>
    <t>1.</t>
  </si>
  <si>
    <t>2.</t>
  </si>
  <si>
    <t>I/1. Intézményi működési bevételek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</si>
  <si>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</si>
  <si>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</si>
  <si>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</si>
  <si>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</si>
  <si>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</si>
  <si>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</si>
  <si>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</si>
  <si>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</si>
  <si>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</si>
  <si>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</si>
  <si>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</si>
  <si>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</si>
  <si>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</si>
  <si>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</si>
  <si>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</si>
  <si>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</si>
  <si>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</si>
  <si>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</si>
  <si>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</si>
  <si>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</si>
  <si>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</si>
  <si>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</si>
  <si>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</si>
  <si>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29.</t>
  </si>
  <si>
    <t>K I A D Á S O K</t>
  </si>
  <si>
    <t>Kiadási jogcímek</t>
  </si>
  <si>
    <t>Személyi  juttatások</t>
  </si>
  <si>
    <t>Munkaadókat terhelő járulékok</t>
  </si>
  <si>
    <t>Dologi  kiadások</t>
  </si>
  <si>
    <t>Ellátottak pénzbeli juttatása</t>
  </si>
  <si>
    <t>Tartalékok</t>
  </si>
  <si>
    <t>Összesen</t>
  </si>
  <si>
    <t>Jogcím</t>
  </si>
  <si>
    <t>fő (ellátott)</t>
  </si>
  <si>
    <t>Ft/fő</t>
  </si>
  <si>
    <t>E Ft</t>
  </si>
  <si>
    <t>Összesen:</t>
  </si>
  <si>
    <t>Ezer forintban !</t>
  </si>
  <si>
    <t>Bevételek</t>
  </si>
  <si>
    <t>Helyi adók</t>
  </si>
  <si>
    <t>Átengedett központi adók</t>
  </si>
  <si>
    <t>Bírságok, egyéb bevételek</t>
  </si>
  <si>
    <t>Felhalmozási és tőkejellegű bevételek</t>
  </si>
  <si>
    <t>Egyéb központi támogatás</t>
  </si>
  <si>
    <t>EU támogatás</t>
  </si>
  <si>
    <t>Pénzforgalom nélküli bevételek</t>
  </si>
  <si>
    <t>Kiadások</t>
  </si>
  <si>
    <t>Működési kiadások</t>
  </si>
  <si>
    <t>Dologi jellegű kiadások</t>
  </si>
  <si>
    <t>Felhalmozási célú kiadások</t>
  </si>
  <si>
    <t>Általános tartalék</t>
  </si>
  <si>
    <t>Egyéb kiadások</t>
  </si>
  <si>
    <t>Igazgatási feladatok</t>
  </si>
  <si>
    <t>Önkormányzati támogatás</t>
  </si>
  <si>
    <t>Szociális gondoskodás</t>
  </si>
  <si>
    <t>Egészségügyi ellátás</t>
  </si>
  <si>
    <t>I. Működési célú (folyó) bevételek, működési célú (folyó) kiadások mérlege
(Önkormányzati szinten)</t>
  </si>
  <si>
    <t xml:space="preserve"> Ezer forintban !</t>
  </si>
  <si>
    <t>Megnevezés</t>
  </si>
  <si>
    <t>Int. működési bevételek</t>
  </si>
  <si>
    <t>Személyi juttatások</t>
  </si>
  <si>
    <t>Munkaadókat terhelő járulék</t>
  </si>
  <si>
    <t>Dologi kiadások</t>
  </si>
  <si>
    <t>Társ. és szociálpol. juttatások</t>
  </si>
  <si>
    <t>Tartalék</t>
  </si>
  <si>
    <t>ÖSSZESEN:</t>
  </si>
  <si>
    <t>Hiány:</t>
  </si>
  <si>
    <t>Többlet:</t>
  </si>
  <si>
    <t>II. Tőkejellegű bevételek és kiadások mérlege
(Önkormányzati szinten)</t>
  </si>
  <si>
    <t>Felhalmozási célú tartalék</t>
  </si>
  <si>
    <t>Beruházás  megnevezése</t>
  </si>
  <si>
    <t>Teljes költség</t>
  </si>
  <si>
    <t>Kivitelezés kezdési és befejezési éve</t>
  </si>
  <si>
    <t>Felújítás  megnevezése</t>
  </si>
  <si>
    <t>KIADÁSI JOGCÍMEK</t>
  </si>
  <si>
    <t>Eredeti előirányzat</t>
  </si>
  <si>
    <t>Kiadás vonzata évenként</t>
  </si>
  <si>
    <t>Sor-
szám</t>
  </si>
  <si>
    <t>Működési célú hiteltörlesztés (tőke+kamat)</t>
  </si>
  <si>
    <t>............................</t>
  </si>
  <si>
    <t>Felhalmozási célú hiteltörlesztés (tőke+kamat)</t>
  </si>
  <si>
    <t>Beruházás célonként</t>
  </si>
  <si>
    <t>Felújítás feladatonként</t>
  </si>
  <si>
    <t>Összesen (1+4+7+9)</t>
  </si>
  <si>
    <t>Hitel állomány január 1-jén</t>
  </si>
  <si>
    <t>Hitel jellege</t>
  </si>
  <si>
    <t xml:space="preserve">Működési célú </t>
  </si>
  <si>
    <t>Felhalmozási célú</t>
  </si>
  <si>
    <t>Összesen (1+6)</t>
  </si>
  <si>
    <t>Kedvezmény nélkül elérhető bevétel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</si>
  <si>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</si>
  <si>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</si>
  <si>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</si>
  <si>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</si>
  <si>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</si>
  <si>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</si>
  <si>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</si>
  <si>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</si>
  <si>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</si>
  <si>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</si>
  <si>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</si>
  <si>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</si>
  <si>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Járulékok</t>
  </si>
  <si>
    <t>Hitelek, kölcsönök bevételei</t>
  </si>
  <si>
    <t>Önkormányzatok sajátos felhalmozási és tőkebevételei</t>
  </si>
  <si>
    <t>Tárgyi eszközök, immateriális javak értékesítése</t>
  </si>
  <si>
    <t>Pénzügyi befektetések bevételei</t>
  </si>
  <si>
    <t>Finanszírozási bevételek</t>
  </si>
  <si>
    <t>Illetékek</t>
  </si>
  <si>
    <t>Finanszírozási kiadások</t>
  </si>
  <si>
    <t>Hitelek, kölcsönök kiadásai</t>
  </si>
  <si>
    <t>Előző évi vállalkozási eredmény igénybevétele</t>
  </si>
  <si>
    <t>Központosított előirányzatok</t>
  </si>
  <si>
    <t xml:space="preserve">Forráshiány </t>
  </si>
  <si>
    <t>Felújítás</t>
  </si>
  <si>
    <t>Pénzügyi befektetések kiadásai</t>
  </si>
  <si>
    <t>Társadalom- és szociálpolitikai juttatások</t>
  </si>
  <si>
    <t>Támogatások, kiegészítések</t>
  </si>
  <si>
    <t>6=(2-4-5)</t>
  </si>
  <si>
    <t>Kötelezettség jogcíme</t>
  </si>
  <si>
    <t>Köt. váll.
 éve</t>
  </si>
  <si>
    <t>9=(4+5+6+7+8)</t>
  </si>
  <si>
    <t xml:space="preserve">Lejárat 
éve </t>
  </si>
  <si>
    <t>Felvétel
éve</t>
  </si>
  <si>
    <t>Egyéb folyó kiadások</t>
  </si>
  <si>
    <t>Működési bevételek</t>
  </si>
  <si>
    <t>Felhalmozási és tőkejellegű bev.</t>
  </si>
  <si>
    <t>Előző évi pénzmaradvány</t>
  </si>
  <si>
    <t>Hitelek kamatai</t>
  </si>
  <si>
    <t>Egyéb bevételek</t>
  </si>
  <si>
    <t>Területi kiegyenlítést szolg. fejl. célú támogatás</t>
  </si>
  <si>
    <t>Intézményi beruházási kiadások</t>
  </si>
  <si>
    <t xml:space="preserve">Fajlagos
mérték </t>
  </si>
  <si>
    <t>Összesen
(2x3)</t>
  </si>
  <si>
    <t>IV.  Hitelek kamatai</t>
  </si>
  <si>
    <t>V. Egyéb kiadások</t>
  </si>
  <si>
    <t xml:space="preserve">
Mutató-
szám
</t>
  </si>
  <si>
    <t>Önkormányzatok sajátos működési bevételei</t>
  </si>
  <si>
    <t>Cél-, címzett támogatás</t>
  </si>
  <si>
    <t>Intézményi beruházás</t>
  </si>
  <si>
    <t>Felhalm. és tőkejell. kiadások</t>
  </si>
  <si>
    <t>EU támogatásból megvalósuló projekt</t>
  </si>
  <si>
    <t>Költségvetési szervek támogatása</t>
  </si>
  <si>
    <t>Normatív hozzájárulások</t>
  </si>
  <si>
    <t>3.1.</t>
  </si>
  <si>
    <t>3.2.</t>
  </si>
  <si>
    <t>3.3.</t>
  </si>
  <si>
    <t>3.4.</t>
  </si>
  <si>
    <t>4.1.</t>
  </si>
  <si>
    <t>4.2.</t>
  </si>
  <si>
    <t>5.1.</t>
  </si>
  <si>
    <t>5.2.</t>
  </si>
  <si>
    <t>6.1.</t>
  </si>
  <si>
    <t>6.2.</t>
  </si>
  <si>
    <t>8.1.</t>
  </si>
  <si>
    <t>8.2.</t>
  </si>
  <si>
    <t>7.1.</t>
  </si>
  <si>
    <t>7.2.</t>
  </si>
  <si>
    <t>Felhalmozási célú  kölcsön visszatér., értékpapír bev.</t>
  </si>
  <si>
    <t>Működési célú  kölcsön visszatér., értékpapír bev.</t>
  </si>
  <si>
    <t>Működési célú pénzmaradvány igénybevétele</t>
  </si>
  <si>
    <t>Felhalmozási célú pénzmaradvány igénybevétele</t>
  </si>
  <si>
    <t>Fejlesztési célú támogatások (5.7.1+…+5.7.4)</t>
  </si>
  <si>
    <t>Előző évi várható pénzmaradvány igénybevétele (10.1.+10.2)</t>
  </si>
  <si>
    <t>1.1.</t>
  </si>
  <si>
    <t>1.2.</t>
  </si>
  <si>
    <t>1.3.</t>
  </si>
  <si>
    <t>1.4.</t>
  </si>
  <si>
    <t>1.5.</t>
  </si>
  <si>
    <t>1.6.</t>
  </si>
  <si>
    <t>1.7.</t>
  </si>
  <si>
    <t>I. Folyó (működési) kiadások (1.1+…+1.7)</t>
  </si>
  <si>
    <t>2.1.</t>
  </si>
  <si>
    <t>2.2.</t>
  </si>
  <si>
    <t>2.3.</t>
  </si>
  <si>
    <t>2.4.</t>
  </si>
  <si>
    <t>2.5.</t>
  </si>
  <si>
    <t>II. Felhalmozási és tőke jellegű kiadások (2.1+…+2.5)</t>
  </si>
  <si>
    <t>III. Tartalékok (3.+3.2+3.3)</t>
  </si>
  <si>
    <t>Államháztartási céltartalék</t>
  </si>
  <si>
    <t>Bevételek összesen:</t>
  </si>
  <si>
    <t>Kiadások összesen:</t>
  </si>
  <si>
    <t>Pénzkészlet</t>
  </si>
  <si>
    <t>Cél- címzett támogatás</t>
  </si>
  <si>
    <t>Támogatásértékű bevétel OEP-től</t>
  </si>
  <si>
    <t>Támogatásértékű bevétel központi költségvetési szervtől</t>
  </si>
  <si>
    <t>Támogatásértékű bevétel elkülönített állami pénzalapoktól</t>
  </si>
  <si>
    <t>Támogatásértékű bevétel önkormányzati szervektől</t>
  </si>
  <si>
    <t>Függő, átfutó bevételek</t>
  </si>
  <si>
    <t>Működési célú támogatásértékű kiadás, pénzeszközátadás</t>
  </si>
  <si>
    <t>Felhalmozási célú támogatásértékű kiadás, pénzeszközátadás</t>
  </si>
  <si>
    <t>Egyéb fejlesztési célú kiadás</t>
  </si>
  <si>
    <t>Fejlesztési célú tartalék</t>
  </si>
  <si>
    <t>Függő, átfutó kiadások</t>
  </si>
  <si>
    <t>Lakott külterülettel kapcsolatos feladatok</t>
  </si>
  <si>
    <t>Pénzbeli szociális juttatások</t>
  </si>
  <si>
    <t>Támog. ért. bev, átvett pénze.</t>
  </si>
  <si>
    <t>Támog. ért. kiadás, pénze.átadás</t>
  </si>
  <si>
    <t>Felhalmozási célú támog. ért. kiadás, pénzeszköz átadás</t>
  </si>
  <si>
    <t>Értékesített TE. Után befizetett ÁFA</t>
  </si>
  <si>
    <t>Hiteltörlesztés</t>
  </si>
  <si>
    <t>Községgazdálkodás</t>
  </si>
  <si>
    <t>Civil támogatási keret</t>
  </si>
  <si>
    <t>Infrastruktúrális hitel -kamat</t>
  </si>
  <si>
    <t>Támogatásértékű kiadások</t>
  </si>
  <si>
    <t>Szekszárd  MJV -Orvosi ügyeleti díj</t>
  </si>
  <si>
    <t>Bursa Hungarica ösztöndíj támogatása</t>
  </si>
  <si>
    <t>Átadott pénzeszközök</t>
  </si>
  <si>
    <t>Gépjárműadó</t>
  </si>
  <si>
    <t>Talajterhelési díj</t>
  </si>
  <si>
    <t>Átvett pénze. támog. é. bev.</t>
  </si>
  <si>
    <t>Támog. é. Kiadás, pénze. Átadás</t>
  </si>
  <si>
    <t>Társad. És szoc. Juttatások</t>
  </si>
  <si>
    <t>Hitelek kamatai, hiteltörlesztés</t>
  </si>
  <si>
    <t>1. számú melléklet</t>
  </si>
  <si>
    <t>Sióagárd Község Önkormányzatának Címrendje</t>
  </si>
  <si>
    <t>Cím</t>
  </si>
  <si>
    <t>Alcím</t>
  </si>
  <si>
    <t>Kiemelt Ei.</t>
  </si>
  <si>
    <t>Cím, kiemelt előirányzat megnevezése</t>
  </si>
  <si>
    <t>Községi Önkormányzat</t>
  </si>
  <si>
    <t>Munkahelyi vendéglátás</t>
  </si>
  <si>
    <t>Önkormányzat működési bevételei</t>
  </si>
  <si>
    <t>Támogatásértékű bevételek</t>
  </si>
  <si>
    <t>Infrastruktúrális hitel -tőke</t>
  </si>
  <si>
    <t>Folyószámlahitel- tőke</t>
  </si>
  <si>
    <t>Folyószámlahitel kamat</t>
  </si>
  <si>
    <t>Felhalmozási célú hitel</t>
  </si>
  <si>
    <t>HPV oltás</t>
  </si>
  <si>
    <t>Likviditási hiány/többlet</t>
  </si>
  <si>
    <t xml:space="preserve">   Halmozott likviditás</t>
  </si>
  <si>
    <t>Közművelődési, sportfeladatok</t>
  </si>
  <si>
    <t>Átvett pénzeszközök</t>
  </si>
  <si>
    <t>Működési célú céltartalék</t>
  </si>
  <si>
    <t>VI. Támog. kölcsön kiadásai</t>
  </si>
  <si>
    <t>1.2</t>
  </si>
  <si>
    <t>1.3.1.</t>
  </si>
  <si>
    <t>1.3.2.</t>
  </si>
  <si>
    <t>1.3.3.</t>
  </si>
  <si>
    <t>1.3.4.</t>
  </si>
  <si>
    <t>2..1.</t>
  </si>
  <si>
    <t>2..2.</t>
  </si>
  <si>
    <t>2..3.</t>
  </si>
  <si>
    <t>I. Önkormányzat működési bevételei (1.2+1.3)</t>
  </si>
  <si>
    <t>I/2. Önkorm. sajátos műk. bevételei (1.3.1+…+1.3.4)</t>
  </si>
  <si>
    <t>II. Felhalmozási és tőkejellegű bevételek (2.1+…2.3)</t>
  </si>
  <si>
    <t>3.5.</t>
  </si>
  <si>
    <t>3.6.</t>
  </si>
  <si>
    <t>3.7.</t>
  </si>
  <si>
    <t>IV. támogatásértékű bevételek, átvett pénzesz. (4.1+4.2)</t>
  </si>
  <si>
    <t>4.1.1.</t>
  </si>
  <si>
    <t>4.1.2.</t>
  </si>
  <si>
    <t>4.1.3.</t>
  </si>
  <si>
    <t>4.1.4.</t>
  </si>
  <si>
    <t>4.1.5.</t>
  </si>
  <si>
    <t>4.2.1.</t>
  </si>
  <si>
    <t>Felhalmozási célú pénzeszköz átvétel (4.2.1+…+4.2.4)</t>
  </si>
  <si>
    <t>4.2.2.</t>
  </si>
  <si>
    <t>4.2.3.</t>
  </si>
  <si>
    <t>V. Tám. kölcs. visszatér. igénybev., értékp. bev. (5.1+5.2)</t>
  </si>
  <si>
    <t>VI. Finanszírozási bevételek (6.1+6.2)</t>
  </si>
  <si>
    <t>BEVÉTELEK ÖSSZESEN: (7+8+9+10)</t>
  </si>
  <si>
    <t>VII. Finanszírozási kiadások (7.1+7.2)</t>
  </si>
  <si>
    <t xml:space="preserve"> KIADÁSOK ÖSSZESEN: (1+2+3+4+5+6+7)</t>
  </si>
  <si>
    <t>I.</t>
  </si>
  <si>
    <t>II.</t>
  </si>
  <si>
    <t>III.</t>
  </si>
  <si>
    <t>IV.</t>
  </si>
  <si>
    <t>V.</t>
  </si>
  <si>
    <t>Tám. Köcsönök visszatérítése</t>
  </si>
  <si>
    <t>VI.</t>
  </si>
  <si>
    <t>VII.</t>
  </si>
  <si>
    <t>Támog. kölcsönök kiadásai</t>
  </si>
  <si>
    <t>VIII.</t>
  </si>
  <si>
    <t>Otthonközeli ellátás-szociális étkezés</t>
  </si>
  <si>
    <t>Tám. Kölcsön visszatérülése</t>
  </si>
  <si>
    <t>Támog. kölcsön kiadásai</t>
  </si>
  <si>
    <t>Felhalmozási célú hiteltörlesztés-tőke</t>
  </si>
  <si>
    <t>Felhalmozási célő hitel - kamat</t>
  </si>
  <si>
    <t>MEGNEVEZÉS</t>
  </si>
  <si>
    <t>Függő-, átfutó bevétlek.</t>
  </si>
  <si>
    <t>Egyéb (függő-, átfutó kiadások)</t>
  </si>
  <si>
    <t>Támog. ért. bevétel,átvett pénzeszközök</t>
  </si>
  <si>
    <t>Tolna Város Önkormányzata - családsegítés, házi segíts.</t>
  </si>
  <si>
    <t>Egyéb szervezetektől átvett pénzeszközök</t>
  </si>
  <si>
    <t>Működési célú hitel</t>
  </si>
  <si>
    <t>likvid hitel felvétel</t>
  </si>
  <si>
    <t>Működési kamatkiadások</t>
  </si>
  <si>
    <t>Céljellegű dec. támogatás, vis maior</t>
  </si>
  <si>
    <t>Működési hitel törlesztés</t>
  </si>
  <si>
    <t>2014.</t>
  </si>
  <si>
    <t>Felhalmzosi célú hitel felvétele</t>
  </si>
  <si>
    <t>Céljellegű decentralizált támogatás, vis maior</t>
  </si>
  <si>
    <t>ÖNHIKI</t>
  </si>
  <si>
    <t>Helyi önkormányzatok működésének általános támogatása</t>
  </si>
  <si>
    <t>Szociális és gyermekjóléti feladatok támogatása</t>
  </si>
  <si>
    <t>Közművelődési feladatok támogatása</t>
  </si>
  <si>
    <t>3.8.</t>
  </si>
  <si>
    <t>3.9.</t>
  </si>
  <si>
    <t>3.10.</t>
  </si>
  <si>
    <t>3.11.</t>
  </si>
  <si>
    <t>3.11.1.</t>
  </si>
  <si>
    <t>3.11.2.</t>
  </si>
  <si>
    <t>3.11.3.</t>
  </si>
  <si>
    <t>3.11.4.</t>
  </si>
  <si>
    <t>Önkormányzati hivatal működésének támogatása</t>
  </si>
  <si>
    <t>Zöldterület-gazdálk. kapcsolatos feladatok ellátásának támog.Ft/ha</t>
  </si>
  <si>
    <t>Közvilágítás fenntartásának támogatása</t>
  </si>
  <si>
    <t>Köztemető fenntartással kapcsolatos feladatok támogatása</t>
  </si>
  <si>
    <t>Közutak fenntartásának támogatása</t>
  </si>
  <si>
    <t>Beszámítás összege</t>
  </si>
  <si>
    <t>Egyéb kötelező önkormányzati feladatok támogatása</t>
  </si>
  <si>
    <t>Telep. önk. támogatása a nyilvános könyvtári és közműv. feladatokhoz</t>
  </si>
  <si>
    <t>2015.</t>
  </si>
  <si>
    <t>2014. évi előirányzat</t>
  </si>
  <si>
    <t>2014. elötti kifizetés</t>
  </si>
  <si>
    <t>2016.</t>
  </si>
  <si>
    <t>2016. 
után</t>
  </si>
  <si>
    <t>2016. után</t>
  </si>
  <si>
    <t>Helyi iparűzési adó</t>
  </si>
  <si>
    <t>Magánszemélyek komm.adója</t>
  </si>
  <si>
    <t>Óvoda ped.,segítő, működési támogatás</t>
  </si>
  <si>
    <t>Gyermekétkeztetési feladatok</t>
  </si>
  <si>
    <t>Óvodai pedagógusok és segítők bértámogatása</t>
  </si>
  <si>
    <t>Óvodaműködtetési támogatás</t>
  </si>
  <si>
    <t>Gyermekétkeztetés bértámogatása</t>
  </si>
  <si>
    <t>Kistelepülések támogatása</t>
  </si>
  <si>
    <t>Sióagárd Jövője Alapítvány - Civil Ház</t>
  </si>
  <si>
    <t>Sióagárdi Sportegyesület - Sportpálya</t>
  </si>
  <si>
    <t>Támogatásértékű bevétel egyéb fejezeti</t>
  </si>
  <si>
    <t xml:space="preserve">Óvdafenntartó Társulás </t>
  </si>
  <si>
    <t>Támogatási kölcsön visszatér.</t>
  </si>
  <si>
    <t>Sajátos bevételek</t>
  </si>
  <si>
    <t>Átadott pénzeszközként civil szervezetek közreműködésével</t>
  </si>
  <si>
    <t>Csapadékvíz elvezetés DDOP</t>
  </si>
  <si>
    <t xml:space="preserve">Működési célú központosított előirányzat </t>
  </si>
  <si>
    <t>Kiegészítő támogatás</t>
  </si>
  <si>
    <t>felhasználás az I. félévben nem történt</t>
  </si>
  <si>
    <t>Felhasználás
2014. 06. 30-ig</t>
  </si>
  <si>
    <t>2014. év utáni szükséglet
(6=2 - 4 - 5)</t>
  </si>
  <si>
    <t>I. félévi bevétel</t>
  </si>
  <si>
    <t>I. félévi kiadás</t>
  </si>
  <si>
    <t>Fadd Község Önkormányzata ebrendészeti hj.</t>
  </si>
  <si>
    <t>Bírság</t>
  </si>
  <si>
    <t>Pótlék</t>
  </si>
  <si>
    <t>4.2.4.</t>
  </si>
  <si>
    <t>A 2015.évi önkormányzati támogatások  alakulása jogcímenként</t>
  </si>
  <si>
    <t>+</t>
  </si>
  <si>
    <t>Gyermekétkeztetés üzemeltetési támogatás</t>
  </si>
  <si>
    <t>Működési célú  (4.1.1+…+4.1.4)</t>
  </si>
  <si>
    <t>III. Támogatások, kiegészítések (3.1+…+3.8)</t>
  </si>
  <si>
    <t>FOLYÓ BEVÉTELEK ÖSSZESEN: (1+2-3+4+5+6)</t>
  </si>
  <si>
    <t>Bevétel</t>
  </si>
  <si>
    <t>Kiadás</t>
  </si>
  <si>
    <t>2013. évi tény</t>
  </si>
  <si>
    <t>2015. évi előirányzat</t>
  </si>
  <si>
    <t>2014. évi várható</t>
  </si>
  <si>
    <t>32005</t>
  </si>
  <si>
    <t>Felhasználás
2014. XII.31-ig</t>
  </si>
  <si>
    <t xml:space="preserve">
2014. év utáni szükséglet
</t>
  </si>
  <si>
    <t>Sióagárd Jövője Alapítvány - Reneszánsz</t>
  </si>
  <si>
    <t>Sióagárd Jövője Alapítvány - hitel ktg., civil ház terv. doc., média hatósági díj</t>
  </si>
  <si>
    <t>Sióagárdi Sportegyesület - TAO pályázat önerő</t>
  </si>
  <si>
    <t>Kedvezmények összege</t>
  </si>
</sst>
</file>

<file path=xl/styles.xml><?xml version="1.0" encoding="utf-8"?>
<styleSheet xmlns="http://schemas.openxmlformats.org/spreadsheetml/2006/main">
  <numFmts count="6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#,##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#,##0.000"/>
    <numFmt numFmtId="171" formatCode="#,##0.0000"/>
    <numFmt numFmtId="172" formatCode="_-* #,##0.000\ _F_t_-;\-* #,##0.000\ _F_t_-;_-* &quot;-&quot;??\ _F_t_-;_-@_-"/>
    <numFmt numFmtId="173" formatCode="_-* #,##0.0\ _F_t_-;\-* #,##0.0\ _F_t_-;_-* &quot;-&quot;??\ _F_t_-;_-@_-"/>
    <numFmt numFmtId="174" formatCode="_-* #,##0\ _F_t_-;\-* #,##0\ _F_t_-;_-* &quot;-&quot;??\ _F_t_-;_-@_-"/>
    <numFmt numFmtId="175" formatCode="_-* #,##0.0000\ _F_t_-;\-* #,##0.0000\ _F_t_-;_-* &quot;-&quot;??\ _F_t_-;_-@_-"/>
    <numFmt numFmtId="176" formatCode="0.0"/>
    <numFmt numFmtId="177" formatCode="#,###,"/>
    <numFmt numFmtId="178" formatCode="#,##0.0\ _F_t;\-#,##0.0\ _F_t"/>
    <numFmt numFmtId="179" formatCode="#,##0\ _F_t;\-_#\ ##0\ _F_t"/>
    <numFmt numFmtId="180" formatCode="#,###\ _F_t;\-_#\ ###\ _F_t"/>
    <numFmt numFmtId="181" formatCode="00"/>
    <numFmt numFmtId="182" formatCode="#,###\ _F_t;\-_#\.###\ _F_t"/>
    <numFmt numFmtId="183" formatCode="#,###\ _F_t;\-#,###\ _F_t"/>
    <numFmt numFmtId="184" formatCode="#,###__;\-\ #,###__"/>
    <numFmt numFmtId="185" formatCode="#,##0__;\-\ #,##0__"/>
    <numFmt numFmtId="186" formatCode="#,###.0__;\-\ #,###.0__"/>
    <numFmt numFmtId="187" formatCode="#,###.00__;\-\ #,###.00__"/>
    <numFmt numFmtId="188" formatCode="#,##0.00__;\-\ #,##0.00__"/>
    <numFmt numFmtId="189" formatCode="#,###__"/>
    <numFmt numFmtId="190" formatCode="_#\ ###__"/>
    <numFmt numFmtId="191" formatCode="_-* #,###\ _F_t_-;\-* #,###\ _F_t_-;_-* &quot;-&quot;\ _F_t_-;_-@_-"/>
    <numFmt numFmtId="192" formatCode="_-* #,###\__-;\-* #,###\ __\-;_-* &quot;-&quot;\ _F_t_-;_-@_-"/>
    <numFmt numFmtId="193" formatCode="_-* ##,##\__;\-* #,###\ __\-;_-* &quot;-&quot;\ _F_t_-;_-@_-"/>
    <numFmt numFmtId="194" formatCode="##,###__"/>
    <numFmt numFmtId="195" formatCode="_#_ ###__"/>
    <numFmt numFmtId="196" formatCode="_#\ _###__"/>
    <numFmt numFmtId="197" formatCode="#,###\ _F_t;\-__#,###\ _F_t"/>
    <numFmt numFmtId="198" formatCode="#,###,__;\-__#,###,__"/>
    <numFmt numFmtId="199" formatCode="#,###\ __;\-__#,###\ __"/>
    <numFmt numFmtId="200" formatCode="#,##0__;\-#,##0__"/>
    <numFmt numFmtId="201" formatCode="#,###__;\-#,###__"/>
    <numFmt numFmtId="202" formatCode="#,##0\ __;\-__#,##0\ __"/>
    <numFmt numFmtId="203" formatCode="#,##0\ _F_t;\-__#,##0\ _F_t"/>
    <numFmt numFmtId="204" formatCode="#,###.##"/>
    <numFmt numFmtId="205" formatCode="#,###.##\ _F_t;\-#,###.##\ _F_t"/>
    <numFmt numFmtId="206" formatCode="#,###.0__"/>
    <numFmt numFmtId="207" formatCode="#,###.00__"/>
    <numFmt numFmtId="208" formatCode="#,###.000__"/>
    <numFmt numFmtId="209" formatCode="#,###.##__"/>
    <numFmt numFmtId="210" formatCode="#,###.###\ _F_t;\-#,###.###\ _F_t"/>
    <numFmt numFmtId="211" formatCode="#,###.####\ _F_t;\-#,###.####\ _F_t"/>
    <numFmt numFmtId="212" formatCode="#,##0.00\ _F_t;\-\ #,##0.00\ _F_t"/>
    <numFmt numFmtId="213" formatCode="0.000"/>
    <numFmt numFmtId="214" formatCode="#,###.###__"/>
    <numFmt numFmtId="215" formatCode="[$¥€-2]\ #\ ##,000_);[Red]\([$€-2]\ #\ ##,000\)"/>
  </numFmts>
  <fonts count="84">
    <font>
      <sz val="10"/>
      <name val="Times New Roman CE"/>
      <family val="0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 CE"/>
      <family val="0"/>
    </font>
    <font>
      <sz val="9"/>
      <name val="Times New Roman CE"/>
      <family val="1"/>
    </font>
    <font>
      <sz val="12"/>
      <name val="Times New Roman"/>
      <family val="1"/>
    </font>
    <font>
      <b/>
      <sz val="8"/>
      <name val="Times New Roman CE"/>
      <family val="1"/>
    </font>
    <font>
      <b/>
      <sz val="9"/>
      <name val="Times New Roman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i/>
      <sz val="8"/>
      <name val="Times New Roman CE"/>
      <family val="1"/>
    </font>
    <font>
      <b/>
      <i/>
      <sz val="8"/>
      <name val="Times New Roman CE"/>
      <family val="1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Times New Roman CE"/>
      <family val="0"/>
    </font>
    <font>
      <b/>
      <sz val="12"/>
      <color indexed="10"/>
      <name val="Times New Roman CE"/>
      <family val="1"/>
    </font>
    <font>
      <sz val="12"/>
      <color indexed="10"/>
      <name val="Times New Roman CE"/>
      <family val="1"/>
    </font>
    <font>
      <sz val="9"/>
      <color indexed="10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10"/>
      <name val="Times New Roman CE"/>
      <family val="1"/>
    </font>
    <font>
      <i/>
      <sz val="8"/>
      <color indexed="10"/>
      <name val="Times New Roman CE"/>
      <family val="1"/>
    </font>
    <font>
      <sz val="9"/>
      <color indexed="8"/>
      <name val="Times New Roman CE"/>
      <family val="1"/>
    </font>
    <font>
      <sz val="10"/>
      <color indexed="8"/>
      <name val="Times New Roman CE"/>
      <family val="1"/>
    </font>
    <font>
      <b/>
      <sz val="9"/>
      <color indexed="8"/>
      <name val="Times New Roman CE"/>
      <family val="1"/>
    </font>
    <font>
      <b/>
      <sz val="10"/>
      <color indexed="8"/>
      <name val="Times New Roman CE"/>
      <family val="1"/>
    </font>
    <font>
      <b/>
      <sz val="12"/>
      <color indexed="8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rgb="FFFF0000"/>
      <name val="Times New Roman CE"/>
      <family val="1"/>
    </font>
    <font>
      <i/>
      <sz val="8"/>
      <color rgb="FFFF0000"/>
      <name val="Times New Roman CE"/>
      <family val="1"/>
    </font>
    <font>
      <sz val="9"/>
      <color theme="1"/>
      <name val="Times New Roman CE"/>
      <family val="1"/>
    </font>
    <font>
      <sz val="10"/>
      <color theme="1"/>
      <name val="Times New Roman CE"/>
      <family val="1"/>
    </font>
    <font>
      <b/>
      <sz val="9"/>
      <color theme="1"/>
      <name val="Times New Roman CE"/>
      <family val="1"/>
    </font>
    <font>
      <b/>
      <sz val="10"/>
      <color theme="1"/>
      <name val="Times New Roman CE"/>
      <family val="1"/>
    </font>
    <font>
      <b/>
      <sz val="12"/>
      <color theme="1"/>
      <name val="Times New Roman CE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  <fill>
      <patternFill patternType="solid">
        <fgColor indexed="13"/>
        <bgColor indexed="64"/>
      </patternFill>
    </fill>
    <fill>
      <patternFill patternType="lightHorizontal">
        <bgColor indexed="13"/>
      </patternFill>
    </fill>
    <fill>
      <patternFill patternType="solid">
        <fgColor indexed="43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6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0" fillId="22" borderId="7" applyNumberFormat="0" applyFont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9" fillId="29" borderId="0" applyNumberFormat="0" applyBorder="0" applyAlignment="0" applyProtection="0"/>
    <xf numFmtId="0" fontId="70" fillId="30" borderId="8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31" borderId="0" applyNumberFormat="0" applyBorder="0" applyAlignment="0" applyProtection="0"/>
    <xf numFmtId="0" fontId="75" fillId="32" borderId="0" applyNumberFormat="0" applyBorder="0" applyAlignment="0" applyProtection="0"/>
    <xf numFmtId="0" fontId="76" fillId="30" borderId="1" applyNumberFormat="0" applyAlignment="0" applyProtection="0"/>
    <xf numFmtId="9" fontId="0" fillId="0" borderId="0" applyFont="0" applyFill="0" applyBorder="0" applyAlignment="0" applyProtection="0"/>
  </cellStyleXfs>
  <cellXfs count="40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164" fontId="7" fillId="0" borderId="0" xfId="0" applyNumberFormat="1" applyFont="1" applyAlignment="1">
      <alignment vertical="center" wrapText="1"/>
    </xf>
    <xf numFmtId="164" fontId="8" fillId="0" borderId="0" xfId="0" applyNumberFormat="1" applyFont="1" applyAlignment="1">
      <alignment horizontal="right" vertical="center"/>
    </xf>
    <xf numFmtId="164" fontId="0" fillId="0" borderId="0" xfId="0" applyNumberForma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4" fontId="0" fillId="0" borderId="0" xfId="0" applyNumberFormat="1" applyAlignment="1" applyProtection="1">
      <alignment vertical="center" wrapText="1"/>
      <protection/>
    </xf>
    <xf numFmtId="0" fontId="1" fillId="0" borderId="0" xfId="60" applyProtection="1">
      <alignment/>
      <protection/>
    </xf>
    <xf numFmtId="0" fontId="1" fillId="0" borderId="0" xfId="60" applyProtection="1">
      <alignment/>
      <protection locked="0"/>
    </xf>
    <xf numFmtId="0" fontId="0" fillId="0" borderId="0" xfId="60" applyFont="1" applyProtection="1">
      <alignment/>
      <protection/>
    </xf>
    <xf numFmtId="0" fontId="11" fillId="0" borderId="0" xfId="0" applyFont="1" applyAlignment="1">
      <alignment horizontal="centerContinuous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13" fillId="0" borderId="0" xfId="0" applyFont="1" applyAlignment="1">
      <alignment horizontal="centerContinuous"/>
    </xf>
    <xf numFmtId="0" fontId="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Continuous" vertical="top"/>
    </xf>
    <xf numFmtId="0" fontId="1" fillId="0" borderId="0" xfId="60" applyAlignment="1" applyProtection="1">
      <alignment vertical="center"/>
      <protection/>
    </xf>
    <xf numFmtId="0" fontId="1" fillId="0" borderId="0" xfId="6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1" fillId="0" borderId="0" xfId="59">
      <alignment/>
      <protection/>
    </xf>
    <xf numFmtId="0" fontId="0" fillId="0" borderId="0" xfId="59" applyFont="1">
      <alignment/>
      <protection/>
    </xf>
    <xf numFmtId="0" fontId="16" fillId="0" borderId="19" xfId="0" applyFont="1" applyBorder="1" applyAlignment="1" applyProtection="1">
      <alignment horizontal="center" vertical="top" wrapText="1"/>
      <protection locked="0"/>
    </xf>
    <xf numFmtId="0" fontId="16" fillId="0" borderId="20" xfId="0" applyFont="1" applyBorder="1" applyAlignment="1" applyProtection="1">
      <alignment horizontal="center" vertical="top" wrapText="1"/>
      <protection locked="0"/>
    </xf>
    <xf numFmtId="0" fontId="16" fillId="0" borderId="21" xfId="0" applyFont="1" applyBorder="1" applyAlignment="1" applyProtection="1">
      <alignment horizontal="center" vertical="top" wrapText="1"/>
      <protection locked="0"/>
    </xf>
    <xf numFmtId="164" fontId="5" fillId="0" borderId="0" xfId="59" applyNumberFormat="1" applyFont="1" applyFill="1" applyBorder="1" applyAlignment="1" applyProtection="1">
      <alignment vertical="center" wrapText="1"/>
      <protection/>
    </xf>
    <xf numFmtId="0" fontId="0" fillId="0" borderId="0" xfId="59" applyFont="1" applyFill="1">
      <alignment/>
      <protection/>
    </xf>
    <xf numFmtId="164" fontId="17" fillId="0" borderId="22" xfId="0" applyNumberFormat="1" applyFont="1" applyBorder="1" applyAlignment="1">
      <alignment horizontal="center" vertical="center" wrapText="1"/>
    </xf>
    <xf numFmtId="164" fontId="17" fillId="0" borderId="23" xfId="0" applyNumberFormat="1" applyFont="1" applyBorder="1" applyAlignment="1">
      <alignment horizontal="center" vertical="center" wrapText="1"/>
    </xf>
    <xf numFmtId="164" fontId="17" fillId="0" borderId="24" xfId="0" applyNumberFormat="1" applyFont="1" applyBorder="1" applyAlignment="1">
      <alignment horizontal="center" vertical="center" wrapText="1"/>
    </xf>
    <xf numFmtId="164" fontId="17" fillId="0" borderId="15" xfId="0" applyNumberFormat="1" applyFont="1" applyBorder="1" applyAlignment="1">
      <alignment horizontal="center" vertical="center" wrapText="1"/>
    </xf>
    <xf numFmtId="164" fontId="17" fillId="0" borderId="25" xfId="0" applyNumberFormat="1" applyFont="1" applyBorder="1" applyAlignment="1">
      <alignment horizontal="center" vertical="center" wrapText="1"/>
    </xf>
    <xf numFmtId="0" fontId="2" fillId="0" borderId="26" xfId="60" applyFont="1" applyBorder="1" applyAlignment="1" applyProtection="1">
      <alignment horizontal="center" vertical="center" wrapText="1"/>
      <protection/>
    </xf>
    <xf numFmtId="0" fontId="2" fillId="0" borderId="27" xfId="60" applyFont="1" applyBorder="1" applyAlignment="1" applyProtection="1">
      <alignment horizontal="center" vertical="center"/>
      <protection/>
    </xf>
    <xf numFmtId="0" fontId="2" fillId="0" borderId="28" xfId="60" applyFont="1" applyBorder="1" applyAlignment="1" applyProtection="1">
      <alignment horizontal="center" vertical="center"/>
      <protection/>
    </xf>
    <xf numFmtId="0" fontId="1" fillId="0" borderId="0" xfId="59" applyFont="1">
      <alignment/>
      <protection/>
    </xf>
    <xf numFmtId="0" fontId="0" fillId="0" borderId="13" xfId="60" applyFont="1" applyBorder="1" applyAlignment="1" applyProtection="1">
      <alignment horizontal="left" vertical="center" indent="1"/>
      <protection/>
    </xf>
    <xf numFmtId="0" fontId="0" fillId="0" borderId="14" xfId="60" applyFont="1" applyBorder="1" applyAlignment="1" applyProtection="1">
      <alignment horizontal="left" vertical="center" indent="1"/>
      <protection/>
    </xf>
    <xf numFmtId="0" fontId="0" fillId="0" borderId="16" xfId="60" applyFont="1" applyBorder="1" applyAlignment="1" applyProtection="1">
      <alignment horizontal="left" vertical="center" indent="1"/>
      <protection/>
    </xf>
    <xf numFmtId="0" fontId="2" fillId="0" borderId="14" xfId="60" applyFont="1" applyBorder="1" applyAlignment="1" applyProtection="1">
      <alignment horizontal="left" vertical="center" indent="1"/>
      <protection/>
    </xf>
    <xf numFmtId="0" fontId="18" fillId="0" borderId="23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right" vertical="center"/>
    </xf>
    <xf numFmtId="164" fontId="4" fillId="0" borderId="0" xfId="0" applyNumberFormat="1" applyFont="1" applyAlignment="1" applyProtection="1">
      <alignment horizontal="right" wrapText="1"/>
      <protection/>
    </xf>
    <xf numFmtId="164" fontId="4" fillId="0" borderId="0" xfId="0" applyNumberFormat="1" applyFont="1" applyAlignment="1">
      <alignment horizontal="right" wrapText="1"/>
    </xf>
    <xf numFmtId="164" fontId="2" fillId="0" borderId="14" xfId="0" applyNumberFormat="1" applyFont="1" applyBorder="1" applyAlignment="1">
      <alignment horizontal="centerContinuous" vertical="center" wrapText="1"/>
    </xf>
    <xf numFmtId="164" fontId="2" fillId="0" borderId="10" xfId="0" applyNumberFormat="1" applyFont="1" applyBorder="1" applyAlignment="1">
      <alignment horizontal="centerContinuous" vertical="center" wrapText="1"/>
    </xf>
    <xf numFmtId="164" fontId="2" fillId="0" borderId="15" xfId="0" applyNumberFormat="1" applyFont="1" applyBorder="1" applyAlignment="1">
      <alignment horizontal="centerContinuous" vertical="center" wrapText="1"/>
    </xf>
    <xf numFmtId="164" fontId="15" fillId="0" borderId="30" xfId="0" applyNumberFormat="1" applyFont="1" applyBorder="1" applyAlignment="1" applyProtection="1">
      <alignment vertical="center" wrapText="1"/>
      <protection locked="0"/>
    </xf>
    <xf numFmtId="164" fontId="15" fillId="0" borderId="31" xfId="0" applyNumberFormat="1" applyFont="1" applyBorder="1" applyAlignment="1" applyProtection="1">
      <alignment vertical="center" wrapText="1"/>
      <protection locked="0"/>
    </xf>
    <xf numFmtId="164" fontId="15" fillId="0" borderId="32" xfId="0" applyNumberFormat="1" applyFont="1" applyBorder="1" applyAlignment="1" applyProtection="1">
      <alignment vertical="center" wrapText="1"/>
      <protection locked="0"/>
    </xf>
    <xf numFmtId="164" fontId="15" fillId="0" borderId="33" xfId="0" applyNumberFormat="1" applyFont="1" applyBorder="1" applyAlignment="1" applyProtection="1">
      <alignment vertical="center" wrapText="1"/>
      <protection locked="0"/>
    </xf>
    <xf numFmtId="164" fontId="15" fillId="0" borderId="34" xfId="0" applyNumberFormat="1" applyFont="1" applyBorder="1" applyAlignment="1" applyProtection="1">
      <alignment vertical="center" wrapText="1"/>
      <protection locked="0"/>
    </xf>
    <xf numFmtId="164" fontId="15" fillId="0" borderId="35" xfId="0" applyNumberFormat="1" applyFont="1" applyBorder="1" applyAlignment="1" applyProtection="1">
      <alignment vertical="center" wrapText="1"/>
      <protection locked="0"/>
    </xf>
    <xf numFmtId="164" fontId="15" fillId="0" borderId="13" xfId="0" applyNumberFormat="1" applyFont="1" applyBorder="1" applyAlignment="1" applyProtection="1">
      <alignment vertical="center" wrapText="1"/>
      <protection locked="0"/>
    </xf>
    <xf numFmtId="164" fontId="15" fillId="0" borderId="36" xfId="0" applyNumberFormat="1" applyFont="1" applyBorder="1" applyAlignment="1" applyProtection="1">
      <alignment horizontal="left" vertical="center" wrapText="1"/>
      <protection locked="0"/>
    </xf>
    <xf numFmtId="164" fontId="15" fillId="0" borderId="37" xfId="0" applyNumberFormat="1" applyFont="1" applyBorder="1" applyAlignment="1" applyProtection="1">
      <alignment vertical="center" wrapText="1"/>
      <protection locked="0"/>
    </xf>
    <xf numFmtId="164" fontId="15" fillId="0" borderId="38" xfId="0" applyNumberFormat="1" applyFont="1" applyBorder="1" applyAlignment="1" applyProtection="1">
      <alignment vertical="center" wrapText="1"/>
      <protection locked="0"/>
    </xf>
    <xf numFmtId="164" fontId="15" fillId="0" borderId="39" xfId="0" applyNumberFormat="1" applyFont="1" applyBorder="1" applyAlignment="1" applyProtection="1">
      <alignment vertical="center" wrapText="1"/>
      <protection locked="0"/>
    </xf>
    <xf numFmtId="164" fontId="15" fillId="0" borderId="13" xfId="0" applyNumberFormat="1" applyFont="1" applyBorder="1" applyAlignment="1">
      <alignment horizontal="left" vertical="center" wrapText="1" indent="1"/>
    </xf>
    <xf numFmtId="164" fontId="15" fillId="0" borderId="40" xfId="0" applyNumberFormat="1" applyFont="1" applyBorder="1" applyAlignment="1">
      <alignment horizontal="left" vertical="center" wrapText="1" indent="1"/>
    </xf>
    <xf numFmtId="164" fontId="15" fillId="0" borderId="13" xfId="0" applyNumberFormat="1" applyFont="1" applyBorder="1" applyAlignment="1" applyProtection="1">
      <alignment horizontal="left" vertical="center" wrapText="1" indent="1"/>
      <protection locked="0"/>
    </xf>
    <xf numFmtId="164" fontId="15" fillId="0" borderId="41" xfId="0" applyNumberFormat="1" applyFont="1" applyBorder="1" applyAlignment="1">
      <alignment horizontal="left" vertical="center" wrapText="1" indent="1"/>
    </xf>
    <xf numFmtId="164" fontId="15" fillId="0" borderId="42" xfId="0" applyNumberFormat="1" applyFont="1" applyBorder="1" applyAlignment="1" applyProtection="1">
      <alignment horizontal="left" vertical="center" wrapText="1" indent="1"/>
      <protection locked="0"/>
    </xf>
    <xf numFmtId="164" fontId="6" fillId="0" borderId="43" xfId="0" applyNumberFormat="1" applyFont="1" applyBorder="1" applyAlignment="1" applyProtection="1">
      <alignment horizontal="center" vertical="center" wrapText="1"/>
      <protection/>
    </xf>
    <xf numFmtId="164" fontId="6" fillId="0" borderId="44" xfId="0" applyNumberFormat="1" applyFont="1" applyBorder="1" applyAlignment="1" applyProtection="1">
      <alignment horizontal="center" vertical="center" wrapText="1"/>
      <protection/>
    </xf>
    <xf numFmtId="164" fontId="6" fillId="0" borderId="45" xfId="0" applyNumberFormat="1" applyFont="1" applyBorder="1" applyAlignment="1" applyProtection="1">
      <alignment horizontal="center" vertical="center" wrapText="1"/>
      <protection/>
    </xf>
    <xf numFmtId="164" fontId="2" fillId="0" borderId="15" xfId="0" applyNumberFormat="1" applyFont="1" applyBorder="1" applyAlignment="1" applyProtection="1">
      <alignment horizontal="center" vertical="center" wrapText="1"/>
      <protection/>
    </xf>
    <xf numFmtId="164" fontId="15" fillId="0" borderId="13" xfId="0" applyNumberFormat="1" applyFont="1" applyBorder="1" applyAlignment="1" applyProtection="1">
      <alignment horizontal="center" vertical="center" wrapText="1"/>
      <protection locked="0"/>
    </xf>
    <xf numFmtId="164" fontId="15" fillId="0" borderId="36" xfId="0" applyNumberFormat="1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>
      <alignment horizontal="left" vertical="center" wrapText="1" indent="1"/>
    </xf>
    <xf numFmtId="164" fontId="15" fillId="33" borderId="10" xfId="0" applyNumberFormat="1" applyFont="1" applyFill="1" applyBorder="1" applyAlignment="1" applyProtection="1">
      <alignment vertical="center" wrapText="1"/>
      <protection/>
    </xf>
    <xf numFmtId="164" fontId="15" fillId="0" borderId="46" xfId="0" applyNumberFormat="1" applyFont="1" applyBorder="1" applyAlignment="1" applyProtection="1">
      <alignment vertical="center" wrapText="1"/>
      <protection locked="0"/>
    </xf>
    <xf numFmtId="165" fontId="15" fillId="0" borderId="33" xfId="0" applyNumberFormat="1" applyFont="1" applyBorder="1" applyAlignment="1" applyProtection="1">
      <alignment vertical="center" wrapText="1"/>
      <protection locked="0"/>
    </xf>
    <xf numFmtId="164" fontId="15" fillId="33" borderId="24" xfId="0" applyNumberFormat="1" applyFont="1" applyFill="1" applyBorder="1" applyAlignment="1" applyProtection="1">
      <alignment vertical="center" wrapText="1"/>
      <protection/>
    </xf>
    <xf numFmtId="164" fontId="6" fillId="0" borderId="22" xfId="0" applyNumberFormat="1" applyFont="1" applyBorder="1" applyAlignment="1">
      <alignment horizontal="center" vertical="center" wrapText="1"/>
    </xf>
    <xf numFmtId="164" fontId="6" fillId="0" borderId="23" xfId="0" applyNumberFormat="1" applyFont="1" applyBorder="1" applyAlignment="1">
      <alignment horizontal="center" vertical="center" wrapText="1"/>
    </xf>
    <xf numFmtId="164" fontId="6" fillId="0" borderId="24" xfId="0" applyNumberFormat="1" applyFont="1" applyBorder="1" applyAlignment="1">
      <alignment horizontal="center" vertical="center" wrapText="1"/>
    </xf>
    <xf numFmtId="164" fontId="6" fillId="0" borderId="15" xfId="0" applyNumberFormat="1" applyFont="1" applyBorder="1" applyAlignment="1">
      <alignment horizontal="center" vertical="center" wrapText="1"/>
    </xf>
    <xf numFmtId="164" fontId="6" fillId="0" borderId="14" xfId="0" applyNumberFormat="1" applyFont="1" applyBorder="1" applyAlignment="1">
      <alignment horizontal="center" vertical="center" wrapText="1"/>
    </xf>
    <xf numFmtId="164" fontId="15" fillId="34" borderId="23" xfId="0" applyNumberFormat="1" applyFont="1" applyFill="1" applyBorder="1" applyAlignment="1">
      <alignment vertical="center" wrapText="1"/>
    </xf>
    <xf numFmtId="164" fontId="15" fillId="34" borderId="47" xfId="0" applyNumberFormat="1" applyFont="1" applyFill="1" applyBorder="1" applyAlignment="1">
      <alignment vertical="center" wrapText="1"/>
    </xf>
    <xf numFmtId="164" fontId="6" fillId="0" borderId="13" xfId="0" applyNumberFormat="1" applyFont="1" applyBorder="1" applyAlignment="1">
      <alignment horizontal="center" vertical="center" wrapText="1"/>
    </xf>
    <xf numFmtId="165" fontId="15" fillId="0" borderId="46" xfId="0" applyNumberFormat="1" applyFont="1" applyBorder="1" applyAlignment="1" applyProtection="1">
      <alignment vertical="center" wrapText="1"/>
      <protection locked="0"/>
    </xf>
    <xf numFmtId="164" fontId="6" fillId="0" borderId="23" xfId="0" applyNumberFormat="1" applyFont="1" applyBorder="1" applyAlignment="1">
      <alignment horizontal="left" vertical="center" wrapText="1" indent="1"/>
    </xf>
    <xf numFmtId="164" fontId="15" fillId="0" borderId="46" xfId="0" applyNumberFormat="1" applyFont="1" applyBorder="1" applyAlignment="1" applyProtection="1">
      <alignment horizontal="left" vertical="center" wrapText="1" indent="1"/>
      <protection locked="0"/>
    </xf>
    <xf numFmtId="164" fontId="6" fillId="0" borderId="23" xfId="0" applyNumberFormat="1" applyFont="1" applyBorder="1" applyAlignment="1" applyProtection="1">
      <alignment horizontal="left" vertical="center" wrapText="1" indent="1"/>
      <protection locked="0"/>
    </xf>
    <xf numFmtId="164" fontId="15" fillId="0" borderId="46" xfId="0" applyNumberFormat="1" applyFont="1" applyBorder="1" applyAlignment="1">
      <alignment horizontal="left" vertical="center" wrapText="1" indent="1"/>
    </xf>
    <xf numFmtId="164" fontId="6" fillId="0" borderId="48" xfId="0" applyNumberFormat="1" applyFont="1" applyBorder="1" applyAlignment="1">
      <alignment horizontal="centerContinuous" vertical="center"/>
    </xf>
    <xf numFmtId="164" fontId="6" fillId="0" borderId="49" xfId="0" applyNumberFormat="1" applyFont="1" applyBorder="1" applyAlignment="1">
      <alignment horizontal="centerContinuous" vertical="center"/>
    </xf>
    <xf numFmtId="164" fontId="6" fillId="0" borderId="11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5" fillId="0" borderId="30" xfId="0" applyFont="1" applyBorder="1" applyAlignment="1" applyProtection="1">
      <alignment vertical="center" wrapText="1"/>
      <protection locked="0"/>
    </xf>
    <xf numFmtId="0" fontId="15" fillId="0" borderId="33" xfId="0" applyFont="1" applyBorder="1" applyAlignment="1" applyProtection="1">
      <alignment vertical="center" wrapText="1"/>
      <protection locked="0"/>
    </xf>
    <xf numFmtId="0" fontId="15" fillId="0" borderId="50" xfId="0" applyFont="1" applyBorder="1" applyAlignment="1" applyProtection="1">
      <alignment vertical="center" wrapText="1"/>
      <protection locked="0"/>
    </xf>
    <xf numFmtId="164" fontId="15" fillId="0" borderId="50" xfId="0" applyNumberFormat="1" applyFont="1" applyBorder="1" applyAlignment="1" applyProtection="1">
      <alignment vertical="center" wrapText="1"/>
      <protection locked="0"/>
    </xf>
    <xf numFmtId="164" fontId="15" fillId="0" borderId="12" xfId="0" applyNumberFormat="1" applyFont="1" applyBorder="1" applyAlignment="1" applyProtection="1">
      <alignment vertical="center" wrapText="1"/>
      <protection locked="0"/>
    </xf>
    <xf numFmtId="0" fontId="2" fillId="0" borderId="27" xfId="60" applyFont="1" applyBorder="1" applyAlignment="1" applyProtection="1">
      <alignment horizontal="center" vertical="center"/>
      <protection/>
    </xf>
    <xf numFmtId="164" fontId="15" fillId="0" borderId="33" xfId="60" applyNumberFormat="1" applyFont="1" applyBorder="1" applyAlignment="1" applyProtection="1">
      <alignment vertical="center"/>
      <protection locked="0"/>
    </xf>
    <xf numFmtId="164" fontId="15" fillId="0" borderId="37" xfId="60" applyNumberFormat="1" applyFont="1" applyBorder="1" applyAlignment="1" applyProtection="1">
      <alignment vertical="center"/>
      <protection locked="0"/>
    </xf>
    <xf numFmtId="164" fontId="15" fillId="0" borderId="30" xfId="60" applyNumberFormat="1" applyFont="1" applyBorder="1" applyAlignment="1" applyProtection="1">
      <alignment vertical="center"/>
      <protection locked="0"/>
    </xf>
    <xf numFmtId="164" fontId="6" fillId="35" borderId="14" xfId="0" applyNumberFormat="1" applyFont="1" applyFill="1" applyBorder="1" applyAlignment="1">
      <alignment horizontal="left" vertical="center" wrapText="1" indent="1"/>
    </xf>
    <xf numFmtId="164" fontId="6" fillId="35" borderId="10" xfId="0" applyNumberFormat="1" applyFont="1" applyFill="1" applyBorder="1" applyAlignment="1">
      <alignment vertical="center" wrapText="1"/>
    </xf>
    <xf numFmtId="164" fontId="6" fillId="35" borderId="15" xfId="0" applyNumberFormat="1" applyFont="1" applyFill="1" applyBorder="1" applyAlignment="1">
      <alignment vertical="center" wrapText="1"/>
    </xf>
    <xf numFmtId="164" fontId="6" fillId="35" borderId="43" xfId="0" applyNumberFormat="1" applyFont="1" applyFill="1" applyBorder="1" applyAlignment="1">
      <alignment horizontal="left" vertical="center" wrapText="1" indent="1"/>
    </xf>
    <xf numFmtId="164" fontId="15" fillId="35" borderId="44" xfId="0" applyNumberFormat="1" applyFont="1" applyFill="1" applyBorder="1" applyAlignment="1" applyProtection="1">
      <alignment horizontal="center" vertical="center" wrapText="1"/>
      <protection/>
    </xf>
    <xf numFmtId="164" fontId="15" fillId="35" borderId="45" xfId="0" applyNumberFormat="1" applyFont="1" applyFill="1" applyBorder="1" applyAlignment="1" applyProtection="1">
      <alignment horizontal="center" vertical="center" wrapText="1"/>
      <protection/>
    </xf>
    <xf numFmtId="164" fontId="15" fillId="35" borderId="35" xfId="0" applyNumberFormat="1" applyFont="1" applyFill="1" applyBorder="1" applyAlignment="1" applyProtection="1">
      <alignment vertical="center" wrapText="1"/>
      <protection/>
    </xf>
    <xf numFmtId="164" fontId="15" fillId="35" borderId="39" xfId="0" applyNumberFormat="1" applyFont="1" applyFill="1" applyBorder="1" applyAlignment="1" applyProtection="1">
      <alignment vertical="center" wrapText="1"/>
      <protection/>
    </xf>
    <xf numFmtId="164" fontId="6" fillId="35" borderId="15" xfId="0" applyNumberFormat="1" applyFont="1" applyFill="1" applyBorder="1" applyAlignment="1" applyProtection="1">
      <alignment vertical="center" wrapText="1"/>
      <protection/>
    </xf>
    <xf numFmtId="164" fontId="6" fillId="35" borderId="14" xfId="0" applyNumberFormat="1" applyFont="1" applyFill="1" applyBorder="1" applyAlignment="1">
      <alignment horizontal="left" vertical="center" wrapText="1"/>
    </xf>
    <xf numFmtId="164" fontId="15" fillId="35" borderId="23" xfId="0" applyNumberFormat="1" applyFont="1" applyFill="1" applyBorder="1" applyAlignment="1" applyProtection="1">
      <alignment vertical="center" wrapText="1"/>
      <protection/>
    </xf>
    <xf numFmtId="164" fontId="15" fillId="35" borderId="14" xfId="0" applyNumberFormat="1" applyFont="1" applyFill="1" applyBorder="1" applyAlignment="1" applyProtection="1">
      <alignment vertical="center" wrapText="1"/>
      <protection/>
    </xf>
    <xf numFmtId="164" fontId="15" fillId="35" borderId="10" xfId="0" applyNumberFormat="1" applyFont="1" applyFill="1" applyBorder="1" applyAlignment="1" applyProtection="1">
      <alignment vertical="center" wrapText="1"/>
      <protection/>
    </xf>
    <xf numFmtId="164" fontId="15" fillId="35" borderId="15" xfId="0" applyNumberFormat="1" applyFont="1" applyFill="1" applyBorder="1" applyAlignment="1" applyProtection="1">
      <alignment vertical="center" wrapText="1"/>
      <protection/>
    </xf>
    <xf numFmtId="164" fontId="15" fillId="35" borderId="23" xfId="0" applyNumberFormat="1" applyFont="1" applyFill="1" applyBorder="1" applyAlignment="1">
      <alignment vertical="center" wrapText="1"/>
    </xf>
    <xf numFmtId="164" fontId="15" fillId="35" borderId="46" xfId="0" applyNumberFormat="1" applyFont="1" applyFill="1" applyBorder="1" applyAlignment="1">
      <alignment vertical="center" wrapText="1"/>
    </xf>
    <xf numFmtId="164" fontId="6" fillId="35" borderId="44" xfId="0" applyNumberFormat="1" applyFont="1" applyFill="1" applyBorder="1" applyAlignment="1">
      <alignment vertical="center" wrapText="1"/>
    </xf>
    <xf numFmtId="164" fontId="6" fillId="35" borderId="45" xfId="0" applyNumberFormat="1" applyFont="1" applyFill="1" applyBorder="1" applyAlignment="1">
      <alignment vertical="center" wrapText="1"/>
    </xf>
    <xf numFmtId="164" fontId="6" fillId="35" borderId="10" xfId="60" applyNumberFormat="1" applyFont="1" applyFill="1" applyBorder="1" applyAlignment="1" applyProtection="1">
      <alignment vertical="center"/>
      <protection/>
    </xf>
    <xf numFmtId="164" fontId="6" fillId="35" borderId="15" xfId="60" applyNumberFormat="1" applyFont="1" applyFill="1" applyBorder="1" applyAlignment="1" applyProtection="1">
      <alignment vertical="center"/>
      <protection/>
    </xf>
    <xf numFmtId="164" fontId="15" fillId="35" borderId="35" xfId="60" applyNumberFormat="1" applyFont="1" applyFill="1" applyBorder="1" applyAlignment="1" applyProtection="1">
      <alignment vertical="center"/>
      <protection/>
    </xf>
    <xf numFmtId="164" fontId="15" fillId="35" borderId="39" xfId="60" applyNumberFormat="1" applyFont="1" applyFill="1" applyBorder="1" applyAlignment="1" applyProtection="1">
      <alignment vertical="center"/>
      <protection/>
    </xf>
    <xf numFmtId="164" fontId="15" fillId="35" borderId="32" xfId="60" applyNumberFormat="1" applyFont="1" applyFill="1" applyBorder="1" applyAlignment="1" applyProtection="1">
      <alignment vertical="center"/>
      <protection/>
    </xf>
    <xf numFmtId="164" fontId="15" fillId="0" borderId="10" xfId="60" applyNumberFormat="1" applyFont="1" applyFill="1" applyBorder="1" applyAlignment="1" applyProtection="1">
      <alignment vertical="center"/>
      <protection/>
    </xf>
    <xf numFmtId="164" fontId="15" fillId="0" borderId="15" xfId="60" applyNumberFormat="1" applyFont="1" applyFill="1" applyBorder="1" applyAlignment="1" applyProtection="1">
      <alignment vertical="center"/>
      <protection/>
    </xf>
    <xf numFmtId="164" fontId="5" fillId="0" borderId="0" xfId="59" applyNumberFormat="1" applyFont="1" applyBorder="1" applyAlignment="1" applyProtection="1">
      <alignment horizontal="centerContinuous" vertical="center"/>
      <protection/>
    </xf>
    <xf numFmtId="164" fontId="5" fillId="0" borderId="51" xfId="59" applyNumberFormat="1" applyFont="1" applyBorder="1" applyAlignment="1" applyProtection="1">
      <alignment horizontal="centerContinuous" vertical="center"/>
      <protection/>
    </xf>
    <xf numFmtId="0" fontId="5" fillId="0" borderId="0" xfId="59" applyFont="1" applyFill="1" applyBorder="1" applyAlignment="1" applyProtection="1">
      <alignment horizontal="center" vertical="center" wrapText="1"/>
      <protection/>
    </xf>
    <xf numFmtId="0" fontId="5" fillId="0" borderId="0" xfId="59" applyFont="1" applyFill="1" applyBorder="1" applyAlignment="1" applyProtection="1">
      <alignment vertical="center" wrapText="1"/>
      <protection/>
    </xf>
    <xf numFmtId="0" fontId="1" fillId="0" borderId="0" xfId="59" applyFont="1" applyFill="1" applyProtection="1">
      <alignment/>
      <protection/>
    </xf>
    <xf numFmtId="164" fontId="5" fillId="0" borderId="0" xfId="59" applyNumberFormat="1" applyFont="1" applyFill="1" applyBorder="1" applyAlignment="1" applyProtection="1">
      <alignment horizontal="centerContinuous" vertical="center"/>
      <protection/>
    </xf>
    <xf numFmtId="164" fontId="5" fillId="0" borderId="51" xfId="59" applyNumberFormat="1" applyFont="1" applyFill="1" applyBorder="1" applyAlignment="1" applyProtection="1">
      <alignment horizontal="centerContinuous" vertical="center"/>
      <protection/>
    </xf>
    <xf numFmtId="164" fontId="15" fillId="0" borderId="16" xfId="0" applyNumberFormat="1" applyFont="1" applyBorder="1" applyAlignment="1" applyProtection="1">
      <alignment horizontal="left" vertical="center" wrapText="1" indent="1"/>
      <protection/>
    </xf>
    <xf numFmtId="164" fontId="15" fillId="0" borderId="13" xfId="0" applyNumberFormat="1" applyFont="1" applyBorder="1" applyAlignment="1" applyProtection="1">
      <alignment horizontal="left" vertical="center" wrapText="1" indent="1"/>
      <protection/>
    </xf>
    <xf numFmtId="164" fontId="15" fillId="0" borderId="41" xfId="0" applyNumberFormat="1" applyFont="1" applyBorder="1" applyAlignment="1" applyProtection="1">
      <alignment horizontal="left" vertical="center" wrapText="1" indent="1"/>
      <protection/>
    </xf>
    <xf numFmtId="164" fontId="6" fillId="35" borderId="10" xfId="0" applyNumberFormat="1" applyFont="1" applyFill="1" applyBorder="1" applyAlignment="1" applyProtection="1">
      <alignment vertical="center" wrapText="1"/>
      <protection/>
    </xf>
    <xf numFmtId="164" fontId="6" fillId="36" borderId="10" xfId="0" applyNumberFormat="1" applyFont="1" applyFill="1" applyBorder="1" applyAlignment="1" applyProtection="1">
      <alignment vertical="center" wrapText="1"/>
      <protection/>
    </xf>
    <xf numFmtId="164" fontId="6" fillId="35" borderId="14" xfId="0" applyNumberFormat="1" applyFont="1" applyFill="1" applyBorder="1" applyAlignment="1">
      <alignment vertical="center" wrapText="1"/>
    </xf>
    <xf numFmtId="164" fontId="15" fillId="0" borderId="10" xfId="60" applyNumberFormat="1" applyFont="1" applyBorder="1" applyAlignment="1" applyProtection="1">
      <alignment vertical="center"/>
      <protection/>
    </xf>
    <xf numFmtId="0" fontId="11" fillId="35" borderId="23" xfId="0" applyFont="1" applyFill="1" applyBorder="1" applyAlignment="1" applyProtection="1">
      <alignment vertical="center" wrapText="1"/>
      <protection/>
    </xf>
    <xf numFmtId="0" fontId="6" fillId="35" borderId="14" xfId="0" applyFont="1" applyFill="1" applyBorder="1" applyAlignment="1">
      <alignment horizontal="left" vertical="center" wrapText="1" indent="1"/>
    </xf>
    <xf numFmtId="0" fontId="2" fillId="35" borderId="43" xfId="0" applyFont="1" applyFill="1" applyBorder="1" applyAlignment="1">
      <alignment horizontal="center" vertical="center" wrapText="1"/>
    </xf>
    <xf numFmtId="0" fontId="6" fillId="35" borderId="44" xfId="0" applyFont="1" applyFill="1" applyBorder="1" applyAlignment="1">
      <alignment vertical="center" wrapText="1"/>
    </xf>
    <xf numFmtId="0" fontId="2" fillId="0" borderId="14" xfId="59" applyFont="1" applyBorder="1" applyAlignment="1" applyProtection="1">
      <alignment horizontal="center" vertical="center" wrapText="1"/>
      <protection/>
    </xf>
    <xf numFmtId="0" fontId="2" fillId="0" borderId="10" xfId="59" applyFont="1" applyBorder="1" applyAlignment="1" applyProtection="1">
      <alignment horizontal="center" vertical="center" wrapText="1"/>
      <protection/>
    </xf>
    <xf numFmtId="0" fontId="17" fillId="0" borderId="14" xfId="59" applyFont="1" applyBorder="1" applyAlignment="1" applyProtection="1">
      <alignment horizontal="center" vertical="center" wrapText="1"/>
      <protection/>
    </xf>
    <xf numFmtId="0" fontId="17" fillId="0" borderId="10" xfId="59" applyFont="1" applyBorder="1" applyAlignment="1" applyProtection="1">
      <alignment horizontal="center" vertical="center" wrapText="1"/>
      <protection/>
    </xf>
    <xf numFmtId="0" fontId="20" fillId="0" borderId="0" xfId="59" applyFont="1">
      <alignment/>
      <protection/>
    </xf>
    <xf numFmtId="0" fontId="2" fillId="0" borderId="14" xfId="59" applyFont="1" applyFill="1" applyBorder="1" applyAlignment="1" applyProtection="1">
      <alignment horizontal="center" vertical="center" wrapText="1"/>
      <protection/>
    </xf>
    <xf numFmtId="0" fontId="2" fillId="0" borderId="10" xfId="59" applyFont="1" applyFill="1" applyBorder="1" applyAlignment="1" applyProtection="1">
      <alignment horizontal="center" vertical="center" wrapText="1"/>
      <protection/>
    </xf>
    <xf numFmtId="0" fontId="17" fillId="0" borderId="14" xfId="59" applyFont="1" applyFill="1" applyBorder="1" applyAlignment="1" applyProtection="1">
      <alignment horizontal="center" vertical="center" wrapText="1"/>
      <protection/>
    </xf>
    <xf numFmtId="0" fontId="17" fillId="0" borderId="10" xfId="59" applyFont="1" applyFill="1" applyBorder="1" applyAlignment="1" applyProtection="1">
      <alignment horizontal="center" vertical="center" wrapText="1"/>
      <protection/>
    </xf>
    <xf numFmtId="0" fontId="17" fillId="35" borderId="27" xfId="59" applyFont="1" applyFill="1" applyBorder="1" applyAlignment="1" applyProtection="1">
      <alignment horizontal="left" vertical="center" wrapText="1" indent="1"/>
      <protection/>
    </xf>
    <xf numFmtId="0" fontId="17" fillId="35" borderId="10" xfId="59" applyFont="1" applyFill="1" applyBorder="1" applyAlignment="1" applyProtection="1">
      <alignment horizontal="left" vertical="center" wrapText="1" indent="1"/>
      <protection/>
    </xf>
    <xf numFmtId="164" fontId="17" fillId="35" borderId="27" xfId="59" applyNumberFormat="1" applyFont="1" applyFill="1" applyBorder="1" applyAlignment="1" applyProtection="1">
      <alignment vertical="center" wrapText="1"/>
      <protection/>
    </xf>
    <xf numFmtId="164" fontId="17" fillId="35" borderId="10" xfId="59" applyNumberFormat="1" applyFont="1" applyFill="1" applyBorder="1" applyAlignment="1" applyProtection="1">
      <alignment vertical="center" wrapText="1"/>
      <protection locked="0"/>
    </xf>
    <xf numFmtId="164" fontId="17" fillId="35" borderId="10" xfId="59" applyNumberFormat="1" applyFont="1" applyFill="1" applyBorder="1" applyAlignment="1" applyProtection="1">
      <alignment vertical="center" wrapText="1"/>
      <protection/>
    </xf>
    <xf numFmtId="0" fontId="20" fillId="0" borderId="52" xfId="59" applyFont="1" applyFill="1" applyBorder="1" applyAlignment="1" applyProtection="1">
      <alignment horizontal="left" vertical="center" wrapText="1" indent="1"/>
      <protection/>
    </xf>
    <xf numFmtId="0" fontId="20" fillId="0" borderId="33" xfId="59" applyFont="1" applyFill="1" applyBorder="1" applyAlignment="1" applyProtection="1">
      <alignment horizontal="left" vertical="center" wrapText="1" indent="1"/>
      <protection/>
    </xf>
    <xf numFmtId="164" fontId="20" fillId="0" borderId="33" xfId="59" applyNumberFormat="1" applyFont="1" applyFill="1" applyBorder="1" applyAlignment="1" applyProtection="1">
      <alignment horizontal="right" vertical="center" wrapText="1"/>
      <protection locked="0"/>
    </xf>
    <xf numFmtId="164" fontId="20" fillId="0" borderId="33" xfId="59" applyNumberFormat="1" applyFont="1" applyFill="1" applyBorder="1" applyAlignment="1" applyProtection="1">
      <alignment vertical="center" wrapText="1"/>
      <protection locked="0"/>
    </xf>
    <xf numFmtId="0" fontId="20" fillId="0" borderId="44" xfId="59" applyFont="1" applyFill="1" applyBorder="1" applyAlignment="1" applyProtection="1">
      <alignment horizontal="left" vertical="center" wrapText="1" indent="1"/>
      <protection/>
    </xf>
    <xf numFmtId="0" fontId="20" fillId="0" borderId="30" xfId="59" applyFont="1" applyFill="1" applyBorder="1" applyAlignment="1" applyProtection="1">
      <alignment horizontal="left" vertical="center" wrapText="1" indent="1"/>
      <protection/>
    </xf>
    <xf numFmtId="164" fontId="20" fillId="0" borderId="30" xfId="59" applyNumberFormat="1" applyFont="1" applyFill="1" applyBorder="1" applyAlignment="1" applyProtection="1">
      <alignment vertical="center" wrapText="1"/>
      <protection locked="0"/>
    </xf>
    <xf numFmtId="0" fontId="20" fillId="0" borderId="0" xfId="59" applyFont="1" applyFill="1" applyAlignment="1" applyProtection="1">
      <alignment horizontal="left" indent="1"/>
      <protection/>
    </xf>
    <xf numFmtId="164" fontId="20" fillId="0" borderId="37" xfId="59" applyNumberFormat="1" applyFont="1" applyFill="1" applyBorder="1" applyAlignment="1" applyProtection="1">
      <alignment vertical="center" wrapText="1"/>
      <protection locked="0"/>
    </xf>
    <xf numFmtId="0" fontId="20" fillId="37" borderId="33" xfId="59" applyFont="1" applyFill="1" applyBorder="1" applyAlignment="1" applyProtection="1">
      <alignment horizontal="left" vertical="center" wrapText="1" indent="1"/>
      <protection/>
    </xf>
    <xf numFmtId="0" fontId="21" fillId="0" borderId="33" xfId="59" applyFont="1" applyFill="1" applyBorder="1" applyAlignment="1" applyProtection="1">
      <alignment horizontal="left" vertical="center" wrapText="1" indent="1"/>
      <protection/>
    </xf>
    <xf numFmtId="0" fontId="21" fillId="0" borderId="37" xfId="59" applyFont="1" applyFill="1" applyBorder="1" applyAlignment="1" applyProtection="1">
      <alignment horizontal="left" vertical="center" wrapText="1" indent="1"/>
      <protection/>
    </xf>
    <xf numFmtId="0" fontId="20" fillId="37" borderId="30" xfId="59" applyFont="1" applyFill="1" applyBorder="1" applyAlignment="1" applyProtection="1">
      <alignment horizontal="left" vertical="center" wrapText="1" indent="1"/>
      <protection/>
    </xf>
    <xf numFmtId="0" fontId="20" fillId="0" borderId="53" xfId="59" applyFont="1" applyFill="1" applyBorder="1" applyAlignment="1" applyProtection="1">
      <alignment horizontal="left" vertical="center" wrapText="1" indent="1"/>
      <protection/>
    </xf>
    <xf numFmtId="0" fontId="22" fillId="35" borderId="10" xfId="59" applyFont="1" applyFill="1" applyBorder="1" applyAlignment="1" applyProtection="1">
      <alignment horizontal="left" vertical="center" wrapText="1" indent="1"/>
      <protection/>
    </xf>
    <xf numFmtId="0" fontId="21" fillId="0" borderId="52" xfId="59" applyFont="1" applyFill="1" applyBorder="1" applyAlignment="1" applyProtection="1">
      <alignment horizontal="left" vertical="center" wrapText="1" indent="1"/>
      <protection/>
    </xf>
    <xf numFmtId="0" fontId="21" fillId="0" borderId="33" xfId="59" applyFont="1" applyFill="1" applyBorder="1" applyAlignment="1" applyProtection="1">
      <alignment horizontal="left" vertical="center" wrapText="1" indent="1"/>
      <protection/>
    </xf>
    <xf numFmtId="164" fontId="20" fillId="0" borderId="53" xfId="59" applyNumberFormat="1" applyFont="1" applyFill="1" applyBorder="1" applyAlignment="1" applyProtection="1">
      <alignment horizontal="right" vertical="center" wrapText="1"/>
      <protection locked="0"/>
    </xf>
    <xf numFmtId="0" fontId="17" fillId="35" borderId="27" xfId="59" applyFont="1" applyFill="1" applyBorder="1" applyAlignment="1" applyProtection="1">
      <alignment vertical="center" wrapText="1"/>
      <protection/>
    </xf>
    <xf numFmtId="164" fontId="20" fillId="0" borderId="53" xfId="59" applyNumberFormat="1" applyFont="1" applyFill="1" applyBorder="1" applyAlignment="1" applyProtection="1">
      <alignment vertical="center" wrapText="1"/>
      <protection locked="0"/>
    </xf>
    <xf numFmtId="0" fontId="20" fillId="0" borderId="54" xfId="59" applyFont="1" applyFill="1" applyBorder="1" applyAlignment="1" applyProtection="1">
      <alignment horizontal="left" vertical="center" wrapText="1" indent="1"/>
      <protection/>
    </xf>
    <xf numFmtId="0" fontId="20" fillId="0" borderId="0" xfId="59" applyFont="1" applyAlignment="1" applyProtection="1">
      <alignment horizontal="left" indent="1"/>
      <protection/>
    </xf>
    <xf numFmtId="0" fontId="20" fillId="0" borderId="37" xfId="59" applyFont="1" applyFill="1" applyBorder="1" applyAlignment="1" applyProtection="1">
      <alignment horizontal="left" vertical="center" wrapText="1" indent="1"/>
      <protection/>
    </xf>
    <xf numFmtId="0" fontId="17" fillId="35" borderId="10" xfId="59" applyFont="1" applyFill="1" applyBorder="1" applyAlignment="1" applyProtection="1">
      <alignment vertical="center" wrapText="1"/>
      <protection/>
    </xf>
    <xf numFmtId="164" fontId="6" fillId="0" borderId="55" xfId="0" applyNumberFormat="1" applyFont="1" applyBorder="1" applyAlignment="1">
      <alignment horizontal="centerContinuous" vertical="center"/>
    </xf>
    <xf numFmtId="164" fontId="20" fillId="35" borderId="10" xfId="59" applyNumberFormat="1" applyFont="1" applyFill="1" applyBorder="1" applyAlignment="1" applyProtection="1">
      <alignment horizontal="right" vertical="center" wrapText="1"/>
      <protection/>
    </xf>
    <xf numFmtId="164" fontId="6" fillId="35" borderId="14" xfId="0" applyNumberFormat="1" applyFont="1" applyFill="1" applyBorder="1" applyAlignment="1" applyProtection="1">
      <alignment vertical="center" wrapText="1"/>
      <protection/>
    </xf>
    <xf numFmtId="0" fontId="0" fillId="0" borderId="40" xfId="60" applyFont="1" applyBorder="1" applyAlignment="1" applyProtection="1">
      <alignment horizontal="left" vertical="center" indent="1"/>
      <protection/>
    </xf>
    <xf numFmtId="0" fontId="2" fillId="0" borderId="14" xfId="60" applyFont="1" applyBorder="1" applyAlignment="1" applyProtection="1">
      <alignment horizontal="center"/>
      <protection/>
    </xf>
    <xf numFmtId="0" fontId="19" fillId="0" borderId="10" xfId="60" applyFont="1" applyBorder="1" applyAlignment="1" applyProtection="1">
      <alignment horizontal="left" vertical="center" indent="1"/>
      <protection/>
    </xf>
    <xf numFmtId="0" fontId="15" fillId="0" borderId="52" xfId="60" applyFont="1" applyBorder="1" applyAlignment="1" applyProtection="1">
      <alignment horizontal="left" vertical="center" indent="1"/>
      <protection/>
    </xf>
    <xf numFmtId="0" fontId="15" fillId="0" borderId="33" xfId="60" applyFont="1" applyBorder="1" applyAlignment="1" applyProtection="1">
      <alignment horizontal="left" vertical="center" indent="1"/>
      <protection locked="0"/>
    </xf>
    <xf numFmtId="0" fontId="15" fillId="0" borderId="30" xfId="60" applyFont="1" applyBorder="1" applyAlignment="1" applyProtection="1">
      <alignment horizontal="left" vertical="center" indent="1"/>
      <protection locked="0"/>
    </xf>
    <xf numFmtId="0" fontId="15" fillId="0" borderId="37" xfId="60" applyFont="1" applyBorder="1" applyAlignment="1" applyProtection="1">
      <alignment horizontal="left" vertical="center" indent="1"/>
      <protection locked="0"/>
    </xf>
    <xf numFmtId="0" fontId="6" fillId="35" borderId="10" xfId="60" applyFont="1" applyFill="1" applyBorder="1" applyAlignment="1" applyProtection="1">
      <alignment horizontal="left" vertical="center" indent="1"/>
      <protection/>
    </xf>
    <xf numFmtId="0" fontId="19" fillId="0" borderId="10" xfId="60" applyFont="1" applyFill="1" applyBorder="1" applyAlignment="1" applyProtection="1">
      <alignment horizontal="left" vertical="center" indent="1"/>
      <protection/>
    </xf>
    <xf numFmtId="0" fontId="2" fillId="35" borderId="10" xfId="60" applyFont="1" applyFill="1" applyBorder="1" applyAlignment="1" applyProtection="1">
      <alignment horizontal="left" indent="1"/>
      <protection locked="0"/>
    </xf>
    <xf numFmtId="164" fontId="2" fillId="35" borderId="10" xfId="60" applyNumberFormat="1" applyFont="1" applyFill="1" applyBorder="1" applyProtection="1">
      <alignment/>
      <protection/>
    </xf>
    <xf numFmtId="164" fontId="2" fillId="35" borderId="15" xfId="60" applyNumberFormat="1" applyFont="1" applyFill="1" applyBorder="1" applyProtection="1">
      <alignment/>
      <protection/>
    </xf>
    <xf numFmtId="164" fontId="15" fillId="0" borderId="52" xfId="60" applyNumberFormat="1" applyFont="1" applyBorder="1" applyAlignment="1" applyProtection="1">
      <alignment vertical="center"/>
      <protection locked="0"/>
    </xf>
    <xf numFmtId="164" fontId="15" fillId="35" borderId="56" xfId="60" applyNumberFormat="1" applyFont="1" applyFill="1" applyBorder="1" applyAlignment="1" applyProtection="1">
      <alignment vertical="center"/>
      <protection/>
    </xf>
    <xf numFmtId="0" fontId="17" fillId="35" borderId="26" xfId="59" applyFont="1" applyFill="1" applyBorder="1" applyAlignment="1" applyProtection="1">
      <alignment horizontal="left" vertical="center" wrapText="1" indent="1"/>
      <protection/>
    </xf>
    <xf numFmtId="0" fontId="17" fillId="35" borderId="14" xfId="59" applyFont="1" applyFill="1" applyBorder="1" applyAlignment="1" applyProtection="1">
      <alignment horizontal="left" vertical="center" wrapText="1" indent="1"/>
      <protection/>
    </xf>
    <xf numFmtId="49" fontId="20" fillId="0" borderId="40" xfId="59" applyNumberFormat="1" applyFont="1" applyFill="1" applyBorder="1" applyAlignment="1" applyProtection="1">
      <alignment horizontal="left" vertical="center" wrapText="1" indent="1"/>
      <protection/>
    </xf>
    <xf numFmtId="49" fontId="20" fillId="0" borderId="13" xfId="59" applyNumberFormat="1" applyFont="1" applyFill="1" applyBorder="1" applyAlignment="1" applyProtection="1">
      <alignment horizontal="left" vertical="center" wrapText="1" indent="1"/>
      <protection/>
    </xf>
    <xf numFmtId="49" fontId="20" fillId="0" borderId="43" xfId="59" applyNumberFormat="1" applyFont="1" applyFill="1" applyBorder="1" applyAlignment="1" applyProtection="1">
      <alignment horizontal="left" vertical="center" wrapText="1" indent="1"/>
      <protection/>
    </xf>
    <xf numFmtId="49" fontId="20" fillId="0" borderId="16" xfId="59" applyNumberFormat="1" applyFont="1" applyFill="1" applyBorder="1" applyAlignment="1" applyProtection="1">
      <alignment horizontal="left" vertical="center" wrapText="1" indent="1"/>
      <protection/>
    </xf>
    <xf numFmtId="49" fontId="20" fillId="0" borderId="36" xfId="59" applyNumberFormat="1" applyFont="1" applyFill="1" applyBorder="1" applyAlignment="1" applyProtection="1">
      <alignment horizontal="left" vertical="center" wrapText="1" indent="1"/>
      <protection/>
    </xf>
    <xf numFmtId="49" fontId="20" fillId="37" borderId="13" xfId="59" applyNumberFormat="1" applyFont="1" applyFill="1" applyBorder="1" applyAlignment="1" applyProtection="1">
      <alignment horizontal="left" vertical="center" wrapText="1" indent="1"/>
      <protection/>
    </xf>
    <xf numFmtId="49" fontId="20" fillId="37" borderId="16" xfId="59" applyNumberFormat="1" applyFont="1" applyFill="1" applyBorder="1" applyAlignment="1" applyProtection="1">
      <alignment horizontal="left" vertical="center" wrapText="1" indent="1"/>
      <protection/>
    </xf>
    <xf numFmtId="49" fontId="20" fillId="0" borderId="41" xfId="59" applyNumberFormat="1" applyFont="1" applyFill="1" applyBorder="1" applyAlignment="1" applyProtection="1">
      <alignment horizontal="left" vertical="center" wrapText="1" indent="1"/>
      <protection/>
    </xf>
    <xf numFmtId="49" fontId="20" fillId="0" borderId="42" xfId="59" applyNumberFormat="1" applyFont="1" applyFill="1" applyBorder="1" applyAlignment="1" applyProtection="1">
      <alignment horizontal="left" vertical="center" wrapText="1" indent="1"/>
      <protection/>
    </xf>
    <xf numFmtId="164" fontId="20" fillId="0" borderId="50" xfId="59" applyNumberFormat="1" applyFont="1" applyFill="1" applyBorder="1" applyAlignment="1" applyProtection="1">
      <alignment horizontal="right" vertical="center" wrapText="1"/>
      <protection locked="0"/>
    </xf>
    <xf numFmtId="164" fontId="17" fillId="35" borderId="27" xfId="59" applyNumberFormat="1" applyFont="1" applyFill="1" applyBorder="1" applyAlignment="1" applyProtection="1">
      <alignment horizontal="right" vertical="center" wrapText="1"/>
      <protection/>
    </xf>
    <xf numFmtId="164" fontId="17" fillId="35" borderId="10" xfId="59" applyNumberFormat="1" applyFont="1" applyFill="1" applyBorder="1" applyAlignment="1" applyProtection="1">
      <alignment horizontal="right" vertical="center" wrapText="1"/>
      <protection locked="0"/>
    </xf>
    <xf numFmtId="164" fontId="17" fillId="35" borderId="10" xfId="59" applyNumberFormat="1" applyFont="1" applyFill="1" applyBorder="1" applyAlignment="1" applyProtection="1">
      <alignment horizontal="right" vertical="center" wrapText="1"/>
      <protection/>
    </xf>
    <xf numFmtId="164" fontId="20" fillId="0" borderId="52" xfId="59" applyNumberFormat="1" applyFont="1" applyFill="1" applyBorder="1" applyAlignment="1" applyProtection="1">
      <alignment horizontal="right" vertical="center" wrapText="1"/>
      <protection locked="0"/>
    </xf>
    <xf numFmtId="164" fontId="20" fillId="0" borderId="44" xfId="59" applyNumberFormat="1" applyFont="1" applyFill="1" applyBorder="1" applyAlignment="1" applyProtection="1">
      <alignment horizontal="right" vertical="center" wrapText="1"/>
      <protection locked="0"/>
    </xf>
    <xf numFmtId="164" fontId="20" fillId="0" borderId="30" xfId="59" applyNumberFormat="1" applyFont="1" applyFill="1" applyBorder="1" applyAlignment="1" applyProtection="1">
      <alignment horizontal="right" vertical="center" wrapText="1"/>
      <protection locked="0"/>
    </xf>
    <xf numFmtId="164" fontId="20" fillId="0" borderId="37" xfId="59" applyNumberFormat="1" applyFont="1" applyFill="1" applyBorder="1" applyAlignment="1" applyProtection="1">
      <alignment horizontal="right" vertical="center" wrapText="1"/>
      <protection locked="0"/>
    </xf>
    <xf numFmtId="164" fontId="20" fillId="37" borderId="33" xfId="59" applyNumberFormat="1" applyFont="1" applyFill="1" applyBorder="1" applyAlignment="1" applyProtection="1">
      <alignment horizontal="right" vertical="center" wrapText="1"/>
      <protection/>
    </xf>
    <xf numFmtId="164" fontId="21" fillId="0" borderId="33" xfId="59" applyNumberFormat="1" applyFont="1" applyFill="1" applyBorder="1" applyAlignment="1" applyProtection="1">
      <alignment horizontal="right" vertical="center" wrapText="1"/>
      <protection locked="0"/>
    </xf>
    <xf numFmtId="164" fontId="21" fillId="0" borderId="37" xfId="59" applyNumberFormat="1" applyFont="1" applyFill="1" applyBorder="1" applyAlignment="1" applyProtection="1">
      <alignment horizontal="right" vertical="center" wrapText="1"/>
      <protection locked="0"/>
    </xf>
    <xf numFmtId="164" fontId="20" fillId="37" borderId="30" xfId="59" applyNumberFormat="1" applyFont="1" applyFill="1" applyBorder="1" applyAlignment="1" applyProtection="1">
      <alignment horizontal="right" vertical="center" wrapText="1"/>
      <protection/>
    </xf>
    <xf numFmtId="164" fontId="21" fillId="0" borderId="52" xfId="59" applyNumberFormat="1" applyFont="1" applyFill="1" applyBorder="1" applyAlignment="1" applyProtection="1">
      <alignment horizontal="right" vertical="center" wrapText="1"/>
      <protection locked="0"/>
    </xf>
    <xf numFmtId="164" fontId="21" fillId="0" borderId="33" xfId="59" applyNumberFormat="1" applyFont="1" applyFill="1" applyBorder="1" applyAlignment="1" applyProtection="1">
      <alignment horizontal="right" vertical="center" wrapText="1"/>
      <protection locked="0"/>
    </xf>
    <xf numFmtId="164" fontId="6" fillId="0" borderId="13" xfId="0" applyNumberFormat="1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>
      <alignment horizontal="left" vertical="center" wrapText="1" indent="1"/>
    </xf>
    <xf numFmtId="0" fontId="6" fillId="0" borderId="13" xfId="0" applyFont="1" applyBorder="1" applyAlignment="1">
      <alignment horizontal="left" vertical="center" wrapText="1" indent="1"/>
    </xf>
    <xf numFmtId="0" fontId="24" fillId="0" borderId="0" xfId="58" applyFont="1" applyAlignment="1">
      <alignment horizontal="center"/>
      <protection/>
    </xf>
    <xf numFmtId="0" fontId="24" fillId="0" borderId="0" xfId="58" applyFont="1">
      <alignment/>
      <protection/>
    </xf>
    <xf numFmtId="0" fontId="23" fillId="0" borderId="0" xfId="58" applyAlignment="1">
      <alignment horizontal="center"/>
      <protection/>
    </xf>
    <xf numFmtId="0" fontId="25" fillId="0" borderId="0" xfId="58" applyFont="1" applyAlignment="1">
      <alignment horizontal="right"/>
      <protection/>
    </xf>
    <xf numFmtId="0" fontId="23" fillId="0" borderId="0" xfId="58">
      <alignment/>
      <protection/>
    </xf>
    <xf numFmtId="0" fontId="26" fillId="0" borderId="0" xfId="58" applyFont="1" applyAlignment="1">
      <alignment/>
      <protection/>
    </xf>
    <xf numFmtId="0" fontId="27" fillId="0" borderId="0" xfId="58" applyFont="1">
      <alignment/>
      <protection/>
    </xf>
    <xf numFmtId="0" fontId="24" fillId="0" borderId="57" xfId="58" applyFont="1" applyBorder="1" applyAlignment="1">
      <alignment horizontal="center"/>
      <protection/>
    </xf>
    <xf numFmtId="0" fontId="24" fillId="0" borderId="58" xfId="58" applyFont="1" applyBorder="1">
      <alignment/>
      <protection/>
    </xf>
    <xf numFmtId="0" fontId="24" fillId="0" borderId="58" xfId="58" applyFont="1" applyBorder="1" applyAlignment="1">
      <alignment horizontal="center"/>
      <protection/>
    </xf>
    <xf numFmtId="0" fontId="24" fillId="0" borderId="59" xfId="58" applyFont="1" applyBorder="1">
      <alignment/>
      <protection/>
    </xf>
    <xf numFmtId="0" fontId="24" fillId="0" borderId="60" xfId="58" applyFont="1" applyBorder="1" applyAlignment="1">
      <alignment horizontal="center"/>
      <protection/>
    </xf>
    <xf numFmtId="0" fontId="24" fillId="0" borderId="30" xfId="58" applyFont="1" applyBorder="1">
      <alignment/>
      <protection/>
    </xf>
    <xf numFmtId="0" fontId="24" fillId="0" borderId="30" xfId="58" applyFont="1" applyBorder="1" applyAlignment="1">
      <alignment horizontal="center"/>
      <protection/>
    </xf>
    <xf numFmtId="0" fontId="24" fillId="0" borderId="61" xfId="58" applyFont="1" applyBorder="1">
      <alignment/>
      <protection/>
    </xf>
    <xf numFmtId="0" fontId="24" fillId="0" borderId="62" xfId="58" applyFont="1" applyBorder="1" applyAlignment="1">
      <alignment horizontal="center"/>
      <protection/>
    </xf>
    <xf numFmtId="0" fontId="24" fillId="0" borderId="33" xfId="58" applyFont="1" applyBorder="1">
      <alignment/>
      <protection/>
    </xf>
    <xf numFmtId="0" fontId="23" fillId="0" borderId="33" xfId="58" applyBorder="1" applyAlignment="1">
      <alignment horizontal="center"/>
      <protection/>
    </xf>
    <xf numFmtId="0" fontId="24" fillId="0" borderId="63" xfId="58" applyFont="1" applyBorder="1">
      <alignment/>
      <protection/>
    </xf>
    <xf numFmtId="0" fontId="25" fillId="0" borderId="63" xfId="58" applyFont="1" applyBorder="1">
      <alignment/>
      <protection/>
    </xf>
    <xf numFmtId="0" fontId="23" fillId="0" borderId="63" xfId="58" applyBorder="1">
      <alignment/>
      <protection/>
    </xf>
    <xf numFmtId="0" fontId="24" fillId="0" borderId="64" xfId="58" applyFont="1" applyBorder="1" applyAlignment="1">
      <alignment horizontal="center"/>
      <protection/>
    </xf>
    <xf numFmtId="0" fontId="24" fillId="0" borderId="65" xfId="58" applyFont="1" applyBorder="1">
      <alignment/>
      <protection/>
    </xf>
    <xf numFmtId="0" fontId="23" fillId="0" borderId="65" xfId="58" applyBorder="1" applyAlignment="1">
      <alignment horizontal="center"/>
      <protection/>
    </xf>
    <xf numFmtId="0" fontId="23" fillId="0" borderId="66" xfId="58" applyBorder="1">
      <alignment/>
      <protection/>
    </xf>
    <xf numFmtId="0" fontId="15" fillId="0" borderId="13" xfId="0" applyFont="1" applyBorder="1" applyAlignment="1" applyProtection="1">
      <alignment vertical="center" wrapText="1"/>
      <protection locked="0"/>
    </xf>
    <xf numFmtId="0" fontId="28" fillId="0" borderId="0" xfId="60" applyFont="1" applyProtection="1">
      <alignment/>
      <protection/>
    </xf>
    <xf numFmtId="0" fontId="28" fillId="0" borderId="0" xfId="60" applyFont="1" applyAlignment="1" applyProtection="1">
      <alignment vertical="center"/>
      <protection/>
    </xf>
    <xf numFmtId="0" fontId="28" fillId="0" borderId="0" xfId="60" applyFont="1" applyAlignment="1" applyProtection="1">
      <alignment vertical="center"/>
      <protection locked="0"/>
    </xf>
    <xf numFmtId="0" fontId="28" fillId="0" borderId="0" xfId="60" applyFont="1" applyProtection="1">
      <alignment/>
      <protection locked="0"/>
    </xf>
    <xf numFmtId="0" fontId="2" fillId="35" borderId="14" xfId="60" applyFont="1" applyFill="1" applyBorder="1" applyProtection="1">
      <alignment/>
      <protection locked="0"/>
    </xf>
    <xf numFmtId="0" fontId="2" fillId="35" borderId="10" xfId="60" applyFont="1" applyFill="1" applyBorder="1" applyProtection="1">
      <alignment/>
      <protection locked="0"/>
    </xf>
    <xf numFmtId="164" fontId="2" fillId="35" borderId="10" xfId="60" applyNumberFormat="1" applyFont="1" applyFill="1" applyBorder="1" applyProtection="1">
      <alignment/>
      <protection locked="0"/>
    </xf>
    <xf numFmtId="0" fontId="3" fillId="35" borderId="15" xfId="60" applyFont="1" applyFill="1" applyBorder="1" applyProtection="1">
      <alignment/>
      <protection/>
    </xf>
    <xf numFmtId="49" fontId="17" fillId="35" borderId="14" xfId="59" applyNumberFormat="1" applyFont="1" applyFill="1" applyBorder="1" applyAlignment="1" applyProtection="1">
      <alignment horizontal="left" vertical="center" wrapText="1" indent="1"/>
      <protection/>
    </xf>
    <xf numFmtId="164" fontId="20" fillId="37" borderId="30" xfId="59" applyNumberFormat="1" applyFont="1" applyFill="1" applyBorder="1" applyAlignment="1" applyProtection="1">
      <alignment horizontal="right" vertical="center" wrapText="1"/>
      <protection locked="0"/>
    </xf>
    <xf numFmtId="0" fontId="23" fillId="0" borderId="33" xfId="58" applyFont="1" applyBorder="1" applyAlignment="1">
      <alignment horizontal="center"/>
      <protection/>
    </xf>
    <xf numFmtId="0" fontId="23" fillId="0" borderId="63" xfId="58" applyFont="1" applyBorder="1">
      <alignment/>
      <protection/>
    </xf>
    <xf numFmtId="0" fontId="2" fillId="0" borderId="24" xfId="0" applyFont="1" applyBorder="1" applyAlignment="1">
      <alignment horizontal="center" vertical="center" wrapText="1"/>
    </xf>
    <xf numFmtId="164" fontId="6" fillId="35" borderId="24" xfId="0" applyNumberFormat="1" applyFont="1" applyFill="1" applyBorder="1" applyAlignment="1">
      <alignment vertical="center" wrapText="1"/>
    </xf>
    <xf numFmtId="1" fontId="15" fillId="0" borderId="33" xfId="0" applyNumberFormat="1" applyFont="1" applyBorder="1" applyAlignment="1" applyProtection="1">
      <alignment horizontal="right" vertical="center" wrapText="1"/>
      <protection locked="0"/>
    </xf>
    <xf numFmtId="1" fontId="15" fillId="0" borderId="37" xfId="0" applyNumberFormat="1" applyFont="1" applyBorder="1" applyAlignment="1" applyProtection="1">
      <alignment horizontal="right" vertical="center" wrapText="1"/>
      <protection locked="0"/>
    </xf>
    <xf numFmtId="164" fontId="29" fillId="0" borderId="0" xfId="59" applyNumberFormat="1" applyFont="1" applyBorder="1" applyAlignment="1" applyProtection="1">
      <alignment horizontal="centerContinuous" vertical="center"/>
      <protection/>
    </xf>
    <xf numFmtId="164" fontId="29" fillId="0" borderId="0" xfId="59" applyNumberFormat="1" applyFont="1" applyFill="1" applyBorder="1" applyAlignment="1" applyProtection="1">
      <alignment vertical="center" wrapText="1"/>
      <protection/>
    </xf>
    <xf numFmtId="0" fontId="30" fillId="0" borderId="0" xfId="59" applyFont="1" applyFill="1" applyProtection="1">
      <alignment/>
      <protection/>
    </xf>
    <xf numFmtId="164" fontId="29" fillId="0" borderId="0" xfId="59" applyNumberFormat="1" applyFont="1" applyFill="1" applyBorder="1" applyAlignment="1" applyProtection="1">
      <alignment horizontal="centerContinuous" vertical="center"/>
      <protection/>
    </xf>
    <xf numFmtId="0" fontId="30" fillId="0" borderId="0" xfId="59" applyFont="1">
      <alignment/>
      <protection/>
    </xf>
    <xf numFmtId="164" fontId="15" fillId="0" borderId="53" xfId="0" applyNumberFormat="1" applyFont="1" applyBorder="1" applyAlignment="1">
      <alignment vertical="center" wrapText="1"/>
    </xf>
    <xf numFmtId="164" fontId="15" fillId="0" borderId="33" xfId="0" applyNumberFormat="1" applyFont="1" applyBorder="1" applyAlignment="1">
      <alignment vertical="center" wrapText="1"/>
    </xf>
    <xf numFmtId="164" fontId="0" fillId="0" borderId="33" xfId="0" applyNumberFormat="1" applyBorder="1" applyAlignment="1">
      <alignment vertical="center" wrapText="1"/>
    </xf>
    <xf numFmtId="164" fontId="15" fillId="0" borderId="30" xfId="0" applyNumberFormat="1" applyFont="1" applyBorder="1" applyAlignment="1">
      <alignment vertical="center" wrapText="1"/>
    </xf>
    <xf numFmtId="164" fontId="15" fillId="0" borderId="33" xfId="0" applyNumberFormat="1" applyFont="1" applyBorder="1" applyAlignment="1" applyProtection="1">
      <alignment vertical="center" wrapText="1"/>
      <protection locked="0"/>
    </xf>
    <xf numFmtId="164" fontId="15" fillId="35" borderId="44" xfId="0" applyNumberFormat="1" applyFont="1" applyFill="1" applyBorder="1" applyAlignment="1" applyProtection="1">
      <alignment horizontal="right" vertical="center" wrapText="1"/>
      <protection/>
    </xf>
    <xf numFmtId="164" fontId="15" fillId="35" borderId="67" xfId="0" applyNumberFormat="1" applyFont="1" applyFill="1" applyBorder="1" applyAlignment="1" applyProtection="1">
      <alignment horizontal="center" vertical="center" wrapText="1"/>
      <protection/>
    </xf>
    <xf numFmtId="0" fontId="6" fillId="0" borderId="27" xfId="0" applyFont="1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164" fontId="0" fillId="0" borderId="13" xfId="0" applyNumberFormat="1" applyFont="1" applyBorder="1" applyAlignment="1">
      <alignment horizontal="center" vertical="center" wrapText="1"/>
    </xf>
    <xf numFmtId="164" fontId="6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 wrapText="1"/>
    </xf>
    <xf numFmtId="164" fontId="20" fillId="0" borderId="39" xfId="59" applyNumberFormat="1" applyFont="1" applyFill="1" applyBorder="1" applyAlignment="1" applyProtection="1">
      <alignment horizontal="right" vertical="center" wrapText="1"/>
      <protection locked="0"/>
    </xf>
    <xf numFmtId="3" fontId="16" fillId="0" borderId="68" xfId="0" applyNumberFormat="1" applyFont="1" applyBorder="1" applyAlignment="1" applyProtection="1">
      <alignment horizontal="right" vertical="top" wrapText="1"/>
      <protection locked="0"/>
    </xf>
    <xf numFmtId="164" fontId="16" fillId="35" borderId="68" xfId="0" applyNumberFormat="1" applyFont="1" applyFill="1" applyBorder="1" applyAlignment="1" applyProtection="1">
      <alignment horizontal="right" vertical="top" wrapText="1"/>
      <protection/>
    </xf>
    <xf numFmtId="3" fontId="16" fillId="0" borderId="69" xfId="0" applyNumberFormat="1" applyFont="1" applyBorder="1" applyAlignment="1" applyProtection="1">
      <alignment horizontal="right" vertical="top" wrapText="1"/>
      <protection locked="0"/>
    </xf>
    <xf numFmtId="4" fontId="16" fillId="0" borderId="69" xfId="0" applyNumberFormat="1" applyFont="1" applyBorder="1" applyAlignment="1" applyProtection="1">
      <alignment horizontal="right" vertical="top" wrapText="1"/>
      <protection locked="0"/>
    </xf>
    <xf numFmtId="3" fontId="16" fillId="0" borderId="70" xfId="0" applyNumberFormat="1" applyFont="1" applyBorder="1" applyAlignment="1" applyProtection="1">
      <alignment horizontal="right" vertical="top" wrapText="1"/>
      <protection locked="0"/>
    </xf>
    <xf numFmtId="3" fontId="11" fillId="36" borderId="29" xfId="0" applyNumberFormat="1" applyFont="1" applyFill="1" applyBorder="1" applyAlignment="1" applyProtection="1">
      <alignment horizontal="right" vertical="center" wrapText="1"/>
      <protection/>
    </xf>
    <xf numFmtId="164" fontId="16" fillId="35" borderId="71" xfId="0" applyNumberFormat="1" applyFont="1" applyFill="1" applyBorder="1" applyAlignment="1" applyProtection="1">
      <alignment horizontal="right" vertical="top" wrapText="1"/>
      <protection/>
    </xf>
    <xf numFmtId="3" fontId="16" fillId="35" borderId="29" xfId="0" applyNumberFormat="1" applyFont="1" applyFill="1" applyBorder="1" applyAlignment="1" applyProtection="1">
      <alignment horizontal="right" vertical="top" wrapText="1"/>
      <protection/>
    </xf>
    <xf numFmtId="164" fontId="20" fillId="0" borderId="35" xfId="59" applyNumberFormat="1" applyFont="1" applyFill="1" applyBorder="1" applyAlignment="1" applyProtection="1">
      <alignment horizontal="right" vertical="center" wrapText="1"/>
      <protection locked="0"/>
    </xf>
    <xf numFmtId="164" fontId="20" fillId="0" borderId="45" xfId="59" applyNumberFormat="1" applyFont="1" applyFill="1" applyBorder="1" applyAlignment="1" applyProtection="1">
      <alignment horizontal="right" vertical="center" wrapText="1"/>
      <protection locked="0"/>
    </xf>
    <xf numFmtId="164" fontId="21" fillId="0" borderId="39" xfId="59" applyNumberFormat="1" applyFont="1" applyFill="1" applyBorder="1" applyAlignment="1" applyProtection="1">
      <alignment horizontal="right" vertical="center" wrapText="1"/>
      <protection locked="0"/>
    </xf>
    <xf numFmtId="164" fontId="21" fillId="0" borderId="35" xfId="59" applyNumberFormat="1" applyFont="1" applyFill="1" applyBorder="1" applyAlignment="1" applyProtection="1">
      <alignment horizontal="right" vertical="center" wrapText="1"/>
      <protection locked="0"/>
    </xf>
    <xf numFmtId="164" fontId="21" fillId="0" borderId="52" xfId="59" applyNumberFormat="1" applyFont="1" applyFill="1" applyBorder="1" applyAlignment="1" applyProtection="1">
      <alignment horizontal="right" vertical="center" wrapText="1"/>
      <protection locked="0"/>
    </xf>
    <xf numFmtId="164" fontId="15" fillId="0" borderId="72" xfId="0" applyNumberFormat="1" applyFont="1" applyBorder="1" applyAlignment="1" applyProtection="1">
      <alignment horizontal="left" vertical="center" wrapText="1" indent="1"/>
      <protection/>
    </xf>
    <xf numFmtId="164" fontId="15" fillId="0" borderId="73" xfId="0" applyNumberFormat="1" applyFont="1" applyBorder="1" applyAlignment="1" applyProtection="1">
      <alignment vertical="center" wrapText="1"/>
      <protection locked="0"/>
    </xf>
    <xf numFmtId="164" fontId="20" fillId="37" borderId="35" xfId="59" applyNumberFormat="1" applyFont="1" applyFill="1" applyBorder="1" applyAlignment="1" applyProtection="1">
      <alignment horizontal="right" vertical="center" wrapText="1"/>
      <protection/>
    </xf>
    <xf numFmtId="164" fontId="20" fillId="0" borderId="12" xfId="59" applyNumberFormat="1" applyFont="1" applyFill="1" applyBorder="1" applyAlignment="1" applyProtection="1">
      <alignment horizontal="right" vertical="center" wrapText="1"/>
      <protection locked="0"/>
    </xf>
    <xf numFmtId="164" fontId="20" fillId="35" borderId="15" xfId="59" applyNumberFormat="1" applyFont="1" applyFill="1" applyBorder="1" applyAlignment="1" applyProtection="1">
      <alignment horizontal="right" vertical="center" wrapText="1"/>
      <protection/>
    </xf>
    <xf numFmtId="0" fontId="2" fillId="0" borderId="15" xfId="59" applyFont="1" applyBorder="1" applyAlignment="1" applyProtection="1">
      <alignment horizontal="center" vertical="center" wrapText="1"/>
      <protection/>
    </xf>
    <xf numFmtId="0" fontId="17" fillId="0" borderId="15" xfId="59" applyFont="1" applyBorder="1" applyAlignment="1" applyProtection="1">
      <alignment horizontal="center" vertical="center" wrapText="1"/>
      <protection/>
    </xf>
    <xf numFmtId="164" fontId="17" fillId="35" borderId="28" xfId="59" applyNumberFormat="1" applyFont="1" applyFill="1" applyBorder="1" applyAlignment="1" applyProtection="1">
      <alignment horizontal="right" vertical="center" wrapText="1"/>
      <protection/>
    </xf>
    <xf numFmtId="164" fontId="17" fillId="35" borderId="15" xfId="59" applyNumberFormat="1" applyFont="1" applyFill="1" applyBorder="1" applyAlignment="1" applyProtection="1">
      <alignment horizontal="right" vertical="center" wrapText="1"/>
      <protection locked="0"/>
    </xf>
    <xf numFmtId="164" fontId="20" fillId="0" borderId="56" xfId="59" applyNumberFormat="1" applyFont="1" applyFill="1" applyBorder="1" applyAlignment="1" applyProtection="1">
      <alignment horizontal="right" vertical="center" wrapText="1"/>
      <protection locked="0"/>
    </xf>
    <xf numFmtId="164" fontId="20" fillId="0" borderId="32" xfId="59" applyNumberFormat="1" applyFont="1" applyFill="1" applyBorder="1" applyAlignment="1" applyProtection="1">
      <alignment horizontal="right" vertical="center" wrapText="1"/>
      <protection locked="0"/>
    </xf>
    <xf numFmtId="164" fontId="17" fillId="35" borderId="15" xfId="59" applyNumberFormat="1" applyFont="1" applyFill="1" applyBorder="1" applyAlignment="1" applyProtection="1">
      <alignment horizontal="right" vertical="center" wrapText="1"/>
      <protection/>
    </xf>
    <xf numFmtId="164" fontId="20" fillId="0" borderId="74" xfId="59" applyNumberFormat="1" applyFont="1" applyFill="1" applyBorder="1" applyAlignment="1" applyProtection="1">
      <alignment horizontal="right" vertical="center" wrapText="1"/>
      <protection locked="0"/>
    </xf>
    <xf numFmtId="164" fontId="21" fillId="0" borderId="56" xfId="59" applyNumberFormat="1" applyFont="1" applyFill="1" applyBorder="1" applyAlignment="1" applyProtection="1">
      <alignment horizontal="right" vertical="center" wrapText="1"/>
      <protection locked="0"/>
    </xf>
    <xf numFmtId="0" fontId="17" fillId="0" borderId="15" xfId="59" applyFont="1" applyFill="1" applyBorder="1" applyAlignment="1" applyProtection="1">
      <alignment horizontal="center" vertical="center" wrapText="1"/>
      <protection/>
    </xf>
    <xf numFmtId="164" fontId="17" fillId="35" borderId="28" xfId="59" applyNumberFormat="1" applyFont="1" applyFill="1" applyBorder="1" applyAlignment="1" applyProtection="1">
      <alignment vertical="center" wrapText="1"/>
      <protection/>
    </xf>
    <xf numFmtId="164" fontId="20" fillId="0" borderId="74" xfId="59" applyNumberFormat="1" applyFont="1" applyFill="1" applyBorder="1" applyAlignment="1" applyProtection="1">
      <alignment vertical="center" wrapText="1"/>
      <protection locked="0"/>
    </xf>
    <xf numFmtId="164" fontId="20" fillId="0" borderId="35" xfId="59" applyNumberFormat="1" applyFont="1" applyFill="1" applyBorder="1" applyAlignment="1" applyProtection="1">
      <alignment vertical="center" wrapText="1"/>
      <protection locked="0"/>
    </xf>
    <xf numFmtId="164" fontId="20" fillId="0" borderId="39" xfId="59" applyNumberFormat="1" applyFont="1" applyFill="1" applyBorder="1" applyAlignment="1" applyProtection="1">
      <alignment vertical="center" wrapText="1"/>
      <protection locked="0"/>
    </xf>
    <xf numFmtId="164" fontId="17" fillId="35" borderId="15" xfId="59" applyNumberFormat="1" applyFont="1" applyFill="1" applyBorder="1" applyAlignment="1" applyProtection="1">
      <alignment vertical="center" wrapText="1"/>
      <protection/>
    </xf>
    <xf numFmtId="164" fontId="20" fillId="0" borderId="32" xfId="59" applyNumberFormat="1" applyFont="1" applyFill="1" applyBorder="1" applyAlignment="1" applyProtection="1">
      <alignment vertical="center" wrapText="1"/>
      <protection locked="0"/>
    </xf>
    <xf numFmtId="164" fontId="17" fillId="35" borderId="15" xfId="59" applyNumberFormat="1" applyFont="1" applyFill="1" applyBorder="1" applyAlignment="1" applyProtection="1">
      <alignment vertical="center" wrapText="1"/>
      <protection locked="0"/>
    </xf>
    <xf numFmtId="3" fontId="15" fillId="0" borderId="35" xfId="0" applyNumberFormat="1" applyFont="1" applyBorder="1" applyAlignment="1" applyProtection="1">
      <alignment vertical="center" wrapText="1"/>
      <protection locked="0"/>
    </xf>
    <xf numFmtId="164" fontId="77" fillId="0" borderId="56" xfId="59" applyNumberFormat="1" applyFont="1" applyFill="1" applyBorder="1" applyAlignment="1" applyProtection="1">
      <alignment horizontal="right" vertical="center" wrapText="1"/>
      <protection locked="0"/>
    </xf>
    <xf numFmtId="164" fontId="77" fillId="0" borderId="35" xfId="59" applyNumberFormat="1" applyFont="1" applyFill="1" applyBorder="1" applyAlignment="1" applyProtection="1">
      <alignment horizontal="right" vertical="center" wrapText="1"/>
      <protection locked="0"/>
    </xf>
    <xf numFmtId="164" fontId="77" fillId="0" borderId="32" xfId="59" applyNumberFormat="1" applyFont="1" applyFill="1" applyBorder="1" applyAlignment="1" applyProtection="1">
      <alignment horizontal="right" vertical="center" wrapText="1"/>
      <protection locked="0"/>
    </xf>
    <xf numFmtId="164" fontId="77" fillId="0" borderId="39" xfId="59" applyNumberFormat="1" applyFont="1" applyFill="1" applyBorder="1" applyAlignment="1" applyProtection="1">
      <alignment horizontal="right" vertical="center" wrapText="1"/>
      <protection locked="0"/>
    </xf>
    <xf numFmtId="164" fontId="77" fillId="37" borderId="35" xfId="59" applyNumberFormat="1" applyFont="1" applyFill="1" applyBorder="1" applyAlignment="1" applyProtection="1">
      <alignment horizontal="right" vertical="center" wrapText="1"/>
      <protection/>
    </xf>
    <xf numFmtId="164" fontId="78" fillId="0" borderId="35" xfId="59" applyNumberFormat="1" applyFont="1" applyFill="1" applyBorder="1" applyAlignment="1" applyProtection="1">
      <alignment horizontal="right" vertical="center" wrapText="1"/>
      <protection locked="0"/>
    </xf>
    <xf numFmtId="164" fontId="78" fillId="0" borderId="39" xfId="59" applyNumberFormat="1" applyFont="1" applyFill="1" applyBorder="1" applyAlignment="1" applyProtection="1">
      <alignment horizontal="right" vertical="center" wrapText="1"/>
      <protection locked="0"/>
    </xf>
    <xf numFmtId="164" fontId="0" fillId="0" borderId="0" xfId="0" applyNumberFormat="1" applyAlignment="1">
      <alignment/>
    </xf>
    <xf numFmtId="49" fontId="15" fillId="0" borderId="33" xfId="0" applyNumberFormat="1" applyFont="1" applyBorder="1" applyAlignment="1" applyProtection="1">
      <alignment horizontal="right" vertical="center" wrapText="1"/>
      <protection locked="0"/>
    </xf>
    <xf numFmtId="164" fontId="0" fillId="0" borderId="30" xfId="0" applyNumberFormat="1" applyFont="1" applyBorder="1" applyAlignment="1">
      <alignment horizontal="right" vertical="center" wrapText="1"/>
    </xf>
    <xf numFmtId="3" fontId="15" fillId="0" borderId="33" xfId="0" applyNumberFormat="1" applyFont="1" applyBorder="1" applyAlignment="1" applyProtection="1">
      <alignment vertical="center" wrapText="1"/>
      <protection locked="0"/>
    </xf>
    <xf numFmtId="3" fontId="6" fillId="35" borderId="10" xfId="0" applyNumberFormat="1" applyFont="1" applyFill="1" applyBorder="1" applyAlignment="1">
      <alignment vertical="center" wrapText="1"/>
    </xf>
    <xf numFmtId="0" fontId="15" fillId="0" borderId="36" xfId="0" applyFont="1" applyBorder="1" applyAlignment="1" applyProtection="1">
      <alignment horizontal="left" vertical="center" wrapText="1" indent="1"/>
      <protection locked="0"/>
    </xf>
    <xf numFmtId="9" fontId="0" fillId="0" borderId="0" xfId="59" applyNumberFormat="1" applyFont="1">
      <alignment/>
      <protection/>
    </xf>
    <xf numFmtId="164" fontId="31" fillId="0" borderId="74" xfId="0" applyNumberFormat="1" applyFont="1" applyBorder="1" applyAlignment="1" applyProtection="1">
      <alignment vertical="center" wrapText="1"/>
      <protection locked="0"/>
    </xf>
    <xf numFmtId="164" fontId="31" fillId="0" borderId="35" xfId="0" applyNumberFormat="1" applyFont="1" applyBorder="1" applyAlignment="1" applyProtection="1">
      <alignment vertical="center" wrapText="1"/>
      <protection locked="0"/>
    </xf>
    <xf numFmtId="0" fontId="79" fillId="0" borderId="40" xfId="0" applyFont="1" applyBorder="1" applyAlignment="1">
      <alignment horizontal="left" vertical="center" wrapText="1" indent="1"/>
    </xf>
    <xf numFmtId="164" fontId="79" fillId="0" borderId="75" xfId="0" applyNumberFormat="1" applyFont="1" applyBorder="1" applyAlignment="1" applyProtection="1">
      <alignment vertical="center" wrapText="1"/>
      <protection locked="0"/>
    </xf>
    <xf numFmtId="3" fontId="80" fillId="0" borderId="56" xfId="0" applyNumberFormat="1" applyFont="1" applyBorder="1" applyAlignment="1">
      <alignment vertical="center" wrapText="1"/>
    </xf>
    <xf numFmtId="0" fontId="81" fillId="35" borderId="14" xfId="0" applyFont="1" applyFill="1" applyBorder="1" applyAlignment="1">
      <alignment horizontal="left" vertical="center" wrapText="1" indent="1"/>
    </xf>
    <xf numFmtId="164" fontId="81" fillId="35" borderId="24" xfId="0" applyNumberFormat="1" applyFont="1" applyFill="1" applyBorder="1" applyAlignment="1">
      <alignment vertical="center" wrapText="1"/>
    </xf>
    <xf numFmtId="164" fontId="81" fillId="35" borderId="15" xfId="0" applyNumberFormat="1" applyFont="1" applyFill="1" applyBorder="1" applyAlignment="1">
      <alignment vertical="center" wrapText="1"/>
    </xf>
    <xf numFmtId="0" fontId="80" fillId="0" borderId="0" xfId="0" applyFont="1" applyAlignment="1">
      <alignment horizontal="left" vertical="center" wrapText="1"/>
    </xf>
    <xf numFmtId="0" fontId="80" fillId="0" borderId="0" xfId="0" applyFont="1" applyAlignment="1">
      <alignment vertical="center" wrapText="1"/>
    </xf>
    <xf numFmtId="0" fontId="82" fillId="0" borderId="14" xfId="0" applyFont="1" applyBorder="1" applyAlignment="1">
      <alignment horizontal="center" vertical="center" wrapText="1"/>
    </xf>
    <xf numFmtId="0" fontId="82" fillId="0" borderId="24" xfId="0" applyFont="1" applyBorder="1" applyAlignment="1">
      <alignment horizontal="center" vertical="center" wrapText="1"/>
    </xf>
    <xf numFmtId="0" fontId="82" fillId="0" borderId="15" xfId="0" applyFont="1" applyBorder="1" applyAlignment="1">
      <alignment horizontal="center" vertical="center" wrapText="1"/>
    </xf>
    <xf numFmtId="0" fontId="79" fillId="0" borderId="16" xfId="0" applyFont="1" applyBorder="1" applyAlignment="1">
      <alignment horizontal="left" vertical="center" wrapText="1" indent="1"/>
    </xf>
    <xf numFmtId="164" fontId="79" fillId="0" borderId="31" xfId="0" applyNumberFormat="1" applyFont="1" applyBorder="1" applyAlignment="1" applyProtection="1">
      <alignment vertical="center" wrapText="1"/>
      <protection locked="0"/>
    </xf>
    <xf numFmtId="3" fontId="80" fillId="0" borderId="32" xfId="0" applyNumberFormat="1" applyFont="1" applyBorder="1" applyAlignment="1">
      <alignment vertical="center" wrapText="1"/>
    </xf>
    <xf numFmtId="0" fontId="79" fillId="0" borderId="13" xfId="0" applyFont="1" applyBorder="1" applyAlignment="1">
      <alignment horizontal="left" vertical="center" wrapText="1" indent="1"/>
    </xf>
    <xf numFmtId="164" fontId="79" fillId="0" borderId="34" xfId="0" applyNumberFormat="1" applyFont="1" applyBorder="1" applyAlignment="1" applyProtection="1">
      <alignment vertical="center" wrapText="1"/>
      <protection locked="0"/>
    </xf>
    <xf numFmtId="3" fontId="80" fillId="0" borderId="35" xfId="0" applyNumberFormat="1" applyFont="1" applyBorder="1" applyAlignment="1">
      <alignment vertical="center" wrapText="1"/>
    </xf>
    <xf numFmtId="0" fontId="79" fillId="0" borderId="13" xfId="0" applyFont="1" applyBorder="1" applyAlignment="1" applyProtection="1">
      <alignment horizontal="left" vertical="center" wrapText="1" indent="1"/>
      <protection locked="0"/>
    </xf>
    <xf numFmtId="0" fontId="4" fillId="0" borderId="51" xfId="0" applyFont="1" applyBorder="1" applyAlignment="1" applyProtection="1">
      <alignment horizontal="right"/>
      <protection/>
    </xf>
    <xf numFmtId="0" fontId="4" fillId="0" borderId="51" xfId="0" applyFont="1" applyFill="1" applyBorder="1" applyAlignment="1" applyProtection="1">
      <alignment horizontal="right"/>
      <protection/>
    </xf>
    <xf numFmtId="0" fontId="11" fillId="0" borderId="17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 wrapText="1"/>
    </xf>
    <xf numFmtId="164" fontId="3" fillId="0" borderId="17" xfId="0" applyNumberFormat="1" applyFont="1" applyBorder="1" applyAlignment="1">
      <alignment horizontal="center" vertical="center"/>
    </xf>
    <xf numFmtId="164" fontId="3" fillId="0" borderId="76" xfId="0" applyNumberFormat="1" applyFont="1" applyBorder="1" applyAlignment="1">
      <alignment horizontal="center" vertical="center"/>
    </xf>
    <xf numFmtId="164" fontId="5" fillId="0" borderId="55" xfId="0" applyNumberFormat="1" applyFont="1" applyBorder="1" applyAlignment="1">
      <alignment horizontal="center" vertical="center"/>
    </xf>
    <xf numFmtId="164" fontId="5" fillId="0" borderId="48" xfId="0" applyNumberFormat="1" applyFont="1" applyBorder="1" applyAlignment="1">
      <alignment horizontal="center" vertical="center"/>
    </xf>
    <xf numFmtId="164" fontId="5" fillId="0" borderId="49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 wrapText="1"/>
    </xf>
    <xf numFmtId="164" fontId="2" fillId="0" borderId="76" xfId="0" applyNumberFormat="1" applyFont="1" applyBorder="1" applyAlignment="1">
      <alignment horizontal="center" vertical="center" wrapText="1"/>
    </xf>
    <xf numFmtId="164" fontId="3" fillId="0" borderId="17" xfId="0" applyNumberFormat="1" applyFont="1" applyBorder="1" applyAlignment="1">
      <alignment horizontal="center" vertical="center" wrapText="1"/>
    </xf>
    <xf numFmtId="164" fontId="3" fillId="0" borderId="76" xfId="0" applyNumberFormat="1" applyFont="1" applyBorder="1" applyAlignment="1">
      <alignment horizontal="center" vertical="center" wrapText="1"/>
    </xf>
    <xf numFmtId="164" fontId="4" fillId="0" borderId="51" xfId="0" applyNumberFormat="1" applyFont="1" applyBorder="1" applyAlignment="1">
      <alignment horizontal="right" wrapText="1"/>
    </xf>
    <xf numFmtId="0" fontId="83" fillId="0" borderId="0" xfId="0" applyFont="1" applyAlignment="1">
      <alignment horizontal="center" vertical="center" wrapText="1"/>
    </xf>
    <xf numFmtId="164" fontId="6" fillId="0" borderId="17" xfId="0" applyNumberFormat="1" applyFont="1" applyBorder="1" applyAlignment="1">
      <alignment horizontal="center" vertical="center" wrapText="1"/>
    </xf>
    <xf numFmtId="164" fontId="6" fillId="0" borderId="76" xfId="0" applyNumberFormat="1" applyFont="1" applyBorder="1" applyAlignment="1">
      <alignment horizontal="center" vertical="center" wrapText="1"/>
    </xf>
    <xf numFmtId="164" fontId="6" fillId="0" borderId="17" xfId="0" applyNumberFormat="1" applyFont="1" applyBorder="1" applyAlignment="1">
      <alignment horizontal="center" vertical="center"/>
    </xf>
    <xf numFmtId="164" fontId="6" fillId="0" borderId="76" xfId="0" applyNumberFormat="1" applyFont="1" applyBorder="1" applyAlignment="1">
      <alignment horizontal="center" vertical="center"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CÍmrend" xfId="58"/>
    <cellStyle name="Normál_KVRENMUNKA" xfId="59"/>
    <cellStyle name="Normál_SEGEDLETEK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zoomScalePageLayoutView="0" workbookViewId="0" topLeftCell="A25">
      <selection activeCell="A16" sqref="A16:IV16"/>
    </sheetView>
  </sheetViews>
  <sheetFormatPr defaultColWidth="10.625" defaultRowHeight="12.75"/>
  <cols>
    <col min="1" max="1" width="8.875" style="256" customWidth="1"/>
    <col min="2" max="2" width="7.375" style="257" customWidth="1"/>
    <col min="3" max="3" width="12.00390625" style="258" customWidth="1"/>
    <col min="4" max="4" width="50.50390625" style="260" bestFit="1" customWidth="1"/>
    <col min="5" max="16384" width="10.625" style="260" customWidth="1"/>
  </cols>
  <sheetData>
    <row r="1" ht="12.75">
      <c r="D1" s="259" t="s">
        <v>220</v>
      </c>
    </row>
    <row r="4" spans="1:5" s="262" customFormat="1" ht="18">
      <c r="A4" s="261" t="s">
        <v>221</v>
      </c>
      <c r="B4" s="261"/>
      <c r="C4" s="261"/>
      <c r="D4" s="261"/>
      <c r="E4" s="261"/>
    </row>
    <row r="5" ht="13.5" thickBot="1"/>
    <row r="6" spans="1:8" s="257" customFormat="1" ht="14.25" thickBot="1" thickTop="1">
      <c r="A6" s="263" t="s">
        <v>222</v>
      </c>
      <c r="B6" s="264" t="s">
        <v>223</v>
      </c>
      <c r="C6" s="265" t="s">
        <v>224</v>
      </c>
      <c r="D6" s="266" t="s">
        <v>225</v>
      </c>
      <c r="H6" s="260"/>
    </row>
    <row r="7" spans="1:8" s="257" customFormat="1" ht="13.5" thickTop="1">
      <c r="A7" s="267"/>
      <c r="B7" s="268"/>
      <c r="C7" s="269"/>
      <c r="D7" s="270"/>
      <c r="H7" s="260"/>
    </row>
    <row r="8" spans="1:8" s="257" customFormat="1" ht="12.75">
      <c r="A8" s="267"/>
      <c r="B8" s="268"/>
      <c r="C8" s="269"/>
      <c r="D8" s="270"/>
      <c r="H8" s="260"/>
    </row>
    <row r="9" spans="1:4" ht="12.75">
      <c r="A9" s="271">
        <v>1</v>
      </c>
      <c r="B9" s="272"/>
      <c r="C9" s="273"/>
      <c r="D9" s="274" t="s">
        <v>226</v>
      </c>
    </row>
    <row r="10" spans="1:4" ht="12.75">
      <c r="A10" s="271"/>
      <c r="B10" s="272">
        <v>1</v>
      </c>
      <c r="C10" s="273"/>
      <c r="D10" s="274" t="s">
        <v>58</v>
      </c>
    </row>
    <row r="11" spans="1:4" ht="12.75">
      <c r="A11" s="271"/>
      <c r="B11" s="272">
        <v>2</v>
      </c>
      <c r="C11" s="273"/>
      <c r="D11" s="274" t="s">
        <v>60</v>
      </c>
    </row>
    <row r="12" spans="1:4" ht="12.75">
      <c r="A12" s="271"/>
      <c r="B12" s="272">
        <v>3</v>
      </c>
      <c r="C12" s="273"/>
      <c r="D12" s="274" t="s">
        <v>207</v>
      </c>
    </row>
    <row r="13" spans="1:4" ht="12.75">
      <c r="A13" s="271"/>
      <c r="B13" s="272">
        <v>4</v>
      </c>
      <c r="C13" s="273"/>
      <c r="D13" s="274" t="s">
        <v>61</v>
      </c>
    </row>
    <row r="14" spans="1:4" ht="12.75">
      <c r="A14" s="271"/>
      <c r="B14" s="272">
        <v>5</v>
      </c>
      <c r="C14" s="273"/>
      <c r="D14" s="274" t="s">
        <v>237</v>
      </c>
    </row>
    <row r="15" spans="1:4" ht="12.75">
      <c r="A15" s="271"/>
      <c r="B15" s="272">
        <v>6</v>
      </c>
      <c r="C15" s="273"/>
      <c r="D15" s="274" t="s">
        <v>227</v>
      </c>
    </row>
    <row r="16" spans="1:4" ht="12.75">
      <c r="A16" s="271"/>
      <c r="B16" s="272"/>
      <c r="C16" s="273"/>
      <c r="D16" s="274"/>
    </row>
    <row r="17" spans="1:4" ht="12.75">
      <c r="A17" s="271"/>
      <c r="B17" s="272"/>
      <c r="C17" s="273"/>
      <c r="D17" s="275" t="s">
        <v>44</v>
      </c>
    </row>
    <row r="18" spans="1:4" ht="12.75">
      <c r="A18" s="271"/>
      <c r="B18" s="272"/>
      <c r="C18" s="292" t="s">
        <v>270</v>
      </c>
      <c r="D18" s="276" t="s">
        <v>228</v>
      </c>
    </row>
    <row r="19" spans="1:4" ht="12.75">
      <c r="A19" s="271"/>
      <c r="B19" s="272"/>
      <c r="C19" s="292" t="s">
        <v>271</v>
      </c>
      <c r="D19" s="276" t="s">
        <v>48</v>
      </c>
    </row>
    <row r="20" spans="1:4" ht="12.75">
      <c r="A20" s="271"/>
      <c r="B20" s="272"/>
      <c r="C20" s="292" t="s">
        <v>272</v>
      </c>
      <c r="D20" s="276" t="s">
        <v>123</v>
      </c>
    </row>
    <row r="21" spans="1:4" ht="12.75">
      <c r="A21" s="271"/>
      <c r="B21" s="272"/>
      <c r="C21" s="292" t="s">
        <v>273</v>
      </c>
      <c r="D21" s="276" t="s">
        <v>229</v>
      </c>
    </row>
    <row r="22" spans="1:4" ht="12.75">
      <c r="A22" s="271"/>
      <c r="B22" s="272"/>
      <c r="C22" s="292" t="s">
        <v>274</v>
      </c>
      <c r="D22" s="293" t="s">
        <v>275</v>
      </c>
    </row>
    <row r="23" spans="1:4" ht="12.75">
      <c r="A23" s="271"/>
      <c r="B23" s="272"/>
      <c r="C23" s="292" t="s">
        <v>276</v>
      </c>
      <c r="D23" s="276" t="s">
        <v>113</v>
      </c>
    </row>
    <row r="24" spans="1:4" ht="12.75">
      <c r="A24" s="271"/>
      <c r="B24" s="272"/>
      <c r="C24" s="292" t="s">
        <v>277</v>
      </c>
      <c r="D24" s="276" t="s">
        <v>51</v>
      </c>
    </row>
    <row r="25" spans="1:4" ht="12.75">
      <c r="A25" s="271"/>
      <c r="B25" s="272"/>
      <c r="C25" s="292" t="s">
        <v>279</v>
      </c>
      <c r="D25" s="293" t="s">
        <v>59</v>
      </c>
    </row>
    <row r="26" spans="1:4" ht="12.75">
      <c r="A26" s="271"/>
      <c r="B26" s="272"/>
      <c r="C26" s="273"/>
      <c r="D26" s="275" t="s">
        <v>52</v>
      </c>
    </row>
    <row r="27" spans="1:4" ht="12.75">
      <c r="A27" s="271"/>
      <c r="B27" s="272"/>
      <c r="C27" s="292" t="s">
        <v>270</v>
      </c>
      <c r="D27" s="276" t="s">
        <v>53</v>
      </c>
    </row>
    <row r="28" spans="1:4" ht="12.75">
      <c r="A28" s="271"/>
      <c r="B28" s="272"/>
      <c r="C28" s="292" t="s">
        <v>271</v>
      </c>
      <c r="D28" s="276" t="s">
        <v>55</v>
      </c>
    </row>
    <row r="29" spans="1:4" ht="12.75">
      <c r="A29" s="271"/>
      <c r="B29" s="272"/>
      <c r="C29" s="292" t="s">
        <v>272</v>
      </c>
      <c r="D29" s="276" t="s">
        <v>36</v>
      </c>
    </row>
    <row r="30" spans="1:4" ht="12.75">
      <c r="A30" s="271"/>
      <c r="B30" s="272"/>
      <c r="C30" s="292" t="s">
        <v>273</v>
      </c>
      <c r="D30" s="276" t="s">
        <v>134</v>
      </c>
    </row>
    <row r="31" spans="1:4" ht="12.75">
      <c r="A31" s="271"/>
      <c r="B31" s="272"/>
      <c r="C31" s="292" t="s">
        <v>274</v>
      </c>
      <c r="D31" s="276" t="s">
        <v>57</v>
      </c>
    </row>
    <row r="32" spans="1:4" ht="12.75">
      <c r="A32" s="271"/>
      <c r="B32" s="272"/>
      <c r="C32" s="292" t="s">
        <v>276</v>
      </c>
      <c r="D32" s="293" t="s">
        <v>278</v>
      </c>
    </row>
    <row r="33" spans="1:4" ht="12.75">
      <c r="A33" s="271"/>
      <c r="B33" s="272"/>
      <c r="C33" s="292" t="s">
        <v>277</v>
      </c>
      <c r="D33" s="276" t="s">
        <v>115</v>
      </c>
    </row>
    <row r="34" spans="1:4" ht="12.75">
      <c r="A34" s="271"/>
      <c r="B34" s="272"/>
      <c r="C34" s="292" t="s">
        <v>279</v>
      </c>
      <c r="D34" s="276" t="s">
        <v>148</v>
      </c>
    </row>
    <row r="35" spans="1:4" ht="13.5" thickBot="1">
      <c r="A35" s="277"/>
      <c r="B35" s="278"/>
      <c r="C35" s="279"/>
      <c r="D35" s="280"/>
    </row>
    <row r="36" ht="13.5" thickTop="1"/>
  </sheetData>
  <sheetProtection/>
  <printOptions/>
  <pageMargins left="1.5748031496062993" right="0.7874015748031497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&amp;C&amp;P. oldal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15"/>
  <sheetViews>
    <sheetView zoomScale="90" zoomScaleNormal="90" zoomScalePageLayoutView="0" workbookViewId="0" topLeftCell="A1">
      <selection activeCell="D23" sqref="D23"/>
    </sheetView>
  </sheetViews>
  <sheetFormatPr defaultColWidth="9.00390625" defaultRowHeight="12.75"/>
  <cols>
    <col min="1" max="1" width="6.875" style="10" customWidth="1"/>
    <col min="2" max="2" width="43.50390625" style="5" customWidth="1"/>
    <col min="3" max="4" width="12.875" style="5" customWidth="1"/>
    <col min="5" max="5" width="14.625" style="5" customWidth="1"/>
    <col min="6" max="6" width="13.50390625" style="5" customWidth="1"/>
    <col min="7" max="7" width="13.875" style="5" customWidth="1"/>
    <col min="8" max="8" width="15.375" style="5" customWidth="1"/>
    <col min="9" max="16384" width="9.375" style="5" customWidth="1"/>
  </cols>
  <sheetData>
    <row r="1" ht="14.25" thickBot="1">
      <c r="H1" s="68" t="s">
        <v>63</v>
      </c>
    </row>
    <row r="2" spans="1:8" s="7" customFormat="1" ht="26.25" customHeight="1">
      <c r="A2" s="402" t="s">
        <v>83</v>
      </c>
      <c r="B2" s="404" t="s">
        <v>91</v>
      </c>
      <c r="C2" s="402" t="s">
        <v>129</v>
      </c>
      <c r="D2" s="402" t="s">
        <v>128</v>
      </c>
      <c r="E2" s="211" t="s">
        <v>90</v>
      </c>
      <c r="F2" s="114"/>
      <c r="G2" s="114"/>
      <c r="H2" s="115"/>
    </row>
    <row r="3" spans="1:8" s="8" customFormat="1" ht="32.25" customHeight="1" thickBot="1">
      <c r="A3" s="403"/>
      <c r="B3" s="405"/>
      <c r="C3" s="405"/>
      <c r="D3" s="403"/>
      <c r="E3" s="116" t="s">
        <v>296</v>
      </c>
      <c r="F3" s="116" t="s">
        <v>319</v>
      </c>
      <c r="G3" s="116" t="s">
        <v>322</v>
      </c>
      <c r="H3" s="117" t="s">
        <v>324</v>
      </c>
    </row>
    <row r="4" spans="1:8" s="9" customFormat="1" ht="18" customHeight="1" thickBot="1">
      <c r="A4" s="101">
        <v>1</v>
      </c>
      <c r="B4" s="102">
        <v>2</v>
      </c>
      <c r="C4" s="102">
        <v>3</v>
      </c>
      <c r="D4" s="103">
        <v>4</v>
      </c>
      <c r="E4" s="101">
        <v>5</v>
      </c>
      <c r="F4" s="103">
        <v>6</v>
      </c>
      <c r="G4" s="103">
        <v>7</v>
      </c>
      <c r="H4" s="104">
        <v>8</v>
      </c>
    </row>
    <row r="5" spans="1:8" ht="18" customHeight="1" thickBot="1">
      <c r="A5" s="105" t="s">
        <v>3</v>
      </c>
      <c r="B5" s="110" t="s">
        <v>92</v>
      </c>
      <c r="C5" s="106"/>
      <c r="D5" s="107"/>
      <c r="E5" s="213">
        <f>SUM(E6:E9)</f>
        <v>0</v>
      </c>
      <c r="F5" s="131">
        <f>SUM(F6:F9)</f>
        <v>0</v>
      </c>
      <c r="G5" s="131">
        <f>SUM(G6:G9)</f>
        <v>0</v>
      </c>
      <c r="H5" s="132">
        <f>SUM(H6:H9)</f>
        <v>0</v>
      </c>
    </row>
    <row r="6" spans="1:8" ht="18" customHeight="1">
      <c r="A6" s="108" t="s">
        <v>4</v>
      </c>
      <c r="B6" s="111" t="s">
        <v>291</v>
      </c>
      <c r="C6" s="109"/>
      <c r="D6" s="99"/>
      <c r="E6" s="80"/>
      <c r="F6" s="77"/>
      <c r="G6" s="77"/>
      <c r="H6" s="79"/>
    </row>
    <row r="7" spans="1:8" ht="18" customHeight="1">
      <c r="A7" s="108" t="s">
        <v>6</v>
      </c>
      <c r="B7" s="111" t="s">
        <v>85</v>
      </c>
      <c r="C7" s="109"/>
      <c r="D7" s="99"/>
      <c r="E7" s="80"/>
      <c r="F7" s="77"/>
      <c r="G7" s="77"/>
      <c r="H7" s="79"/>
    </row>
    <row r="8" spans="1:8" ht="18" customHeight="1">
      <c r="A8" s="108" t="s">
        <v>7</v>
      </c>
      <c r="B8" s="111" t="s">
        <v>85</v>
      </c>
      <c r="C8" s="109"/>
      <c r="D8" s="99"/>
      <c r="E8" s="80"/>
      <c r="F8" s="77"/>
      <c r="G8" s="77"/>
      <c r="H8" s="79"/>
    </row>
    <row r="9" spans="1:8" ht="18" customHeight="1" thickBot="1">
      <c r="A9" s="108" t="s">
        <v>8</v>
      </c>
      <c r="B9" s="111" t="s">
        <v>85</v>
      </c>
      <c r="C9" s="109"/>
      <c r="D9" s="99"/>
      <c r="E9" s="80"/>
      <c r="F9" s="77"/>
      <c r="G9" s="77"/>
      <c r="H9" s="79"/>
    </row>
    <row r="10" spans="1:8" ht="18" customHeight="1" thickBot="1">
      <c r="A10" s="105" t="s">
        <v>9</v>
      </c>
      <c r="B10" s="110" t="s">
        <v>93</v>
      </c>
      <c r="C10" s="106"/>
      <c r="D10" s="107"/>
      <c r="E10" s="213">
        <f>SUM(E11:E14)</f>
        <v>0</v>
      </c>
      <c r="F10" s="165">
        <f>SUM(F11:F14)</f>
        <v>0</v>
      </c>
      <c r="G10" s="165">
        <f>SUM(G11:G14)</f>
        <v>0</v>
      </c>
      <c r="H10" s="138">
        <f>SUM(H11:H14)</f>
        <v>0</v>
      </c>
    </row>
    <row r="11" spans="1:8" ht="18" customHeight="1">
      <c r="A11" s="108" t="s">
        <v>10</v>
      </c>
      <c r="B11" s="111" t="s">
        <v>233</v>
      </c>
      <c r="C11" s="109"/>
      <c r="D11" s="99"/>
      <c r="E11" s="80"/>
      <c r="F11" s="77"/>
      <c r="G11" s="77"/>
      <c r="H11" s="79"/>
    </row>
    <row r="12" spans="1:8" ht="18" customHeight="1">
      <c r="A12" s="108" t="s">
        <v>11</v>
      </c>
      <c r="B12" s="111"/>
      <c r="C12" s="109"/>
      <c r="D12" s="99"/>
      <c r="E12" s="80"/>
      <c r="F12" s="77"/>
      <c r="G12" s="77"/>
      <c r="H12" s="79"/>
    </row>
    <row r="13" spans="1:8" ht="18" customHeight="1">
      <c r="A13" s="108" t="s">
        <v>12</v>
      </c>
      <c r="B13" s="111" t="s">
        <v>85</v>
      </c>
      <c r="C13" s="109"/>
      <c r="D13" s="99"/>
      <c r="E13" s="80"/>
      <c r="F13" s="77"/>
      <c r="G13" s="77"/>
      <c r="H13" s="79"/>
    </row>
    <row r="14" spans="1:8" ht="18" customHeight="1" thickBot="1">
      <c r="A14" s="108" t="s">
        <v>13</v>
      </c>
      <c r="B14" s="111" t="s">
        <v>85</v>
      </c>
      <c r="C14" s="109"/>
      <c r="D14" s="99"/>
      <c r="E14" s="80"/>
      <c r="F14" s="77"/>
      <c r="G14" s="77"/>
      <c r="H14" s="79"/>
    </row>
    <row r="15" spans="1:8" ht="18" customHeight="1" thickBot="1">
      <c r="A15" s="105" t="s">
        <v>14</v>
      </c>
      <c r="B15" s="110" t="s">
        <v>94</v>
      </c>
      <c r="C15" s="106"/>
      <c r="D15" s="107"/>
      <c r="E15" s="167">
        <f>E5+E10</f>
        <v>0</v>
      </c>
      <c r="F15" s="131">
        <f>F5+F10</f>
        <v>0</v>
      </c>
      <c r="G15" s="131">
        <f>G5+G10</f>
        <v>0</v>
      </c>
      <c r="H15" s="132">
        <f>H5+H10</f>
        <v>0</v>
      </c>
    </row>
  </sheetData>
  <sheetProtection/>
  <mergeCells count="4">
    <mergeCell ref="A2:A3"/>
    <mergeCell ref="B2:B3"/>
    <mergeCell ref="C2:C3"/>
    <mergeCell ref="D2:D3"/>
  </mergeCells>
  <printOptions horizontalCentered="1"/>
  <pageMargins left="0.984251968503937" right="0.69" top="1.54" bottom="0.69" header="0.75" footer="0.5118110236220472"/>
  <pageSetup horizontalDpi="300" verticalDpi="300" orientation="landscape" paperSize="9" scale="105" r:id="rId1"/>
  <headerFooter alignWithMargins="0">
    <oddHeader>&amp;C&amp;"Times New Roman CE,Félkövér"&amp;14Az önkormányzat által felvett hitelállomány alakulása
 lejárat és eszközök szerinti bontásban&amp;R&amp;"Times New Roman CE,Félkövér dőlt"&amp;12 11.számú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1" width="47.875" style="17" customWidth="1"/>
    <col min="2" max="2" width="30.50390625" style="1" customWidth="1"/>
    <col min="3" max="3" width="19.00390625" style="1" customWidth="1"/>
    <col min="4" max="16384" width="9.375" style="1" customWidth="1"/>
  </cols>
  <sheetData>
    <row r="1" spans="1:2" s="5" customFormat="1" ht="24" customHeight="1" thickBot="1">
      <c r="A1" s="16"/>
      <c r="B1" s="70" t="s">
        <v>63</v>
      </c>
    </row>
    <row r="2" spans="1:2" s="18" customFormat="1" ht="22.5" customHeight="1" thickBot="1">
      <c r="A2" s="25" t="s">
        <v>80</v>
      </c>
      <c r="B2" s="4" t="s">
        <v>81</v>
      </c>
    </row>
    <row r="3" spans="1:2" ht="18" customHeight="1">
      <c r="A3" s="254" t="s">
        <v>210</v>
      </c>
      <c r="B3" s="366"/>
    </row>
    <row r="4" spans="1:2" ht="18" customHeight="1">
      <c r="A4" s="96" t="s">
        <v>348</v>
      </c>
      <c r="B4" s="351">
        <v>165</v>
      </c>
    </row>
    <row r="5" spans="1:2" s="314" customFormat="1" ht="18" customHeight="1">
      <c r="A5" s="96" t="s">
        <v>336</v>
      </c>
      <c r="B5" s="351">
        <v>94325</v>
      </c>
    </row>
    <row r="6" spans="1:2" ht="18" customHeight="1">
      <c r="A6" s="96" t="s">
        <v>289</v>
      </c>
      <c r="B6" s="79">
        <v>325</v>
      </c>
    </row>
    <row r="7" spans="1:2" ht="18" customHeight="1">
      <c r="A7" s="96" t="s">
        <v>211</v>
      </c>
      <c r="B7" s="79">
        <v>221</v>
      </c>
    </row>
    <row r="8" spans="1:2" ht="18" customHeight="1">
      <c r="A8" s="96" t="s">
        <v>212</v>
      </c>
      <c r="B8" s="351">
        <v>200</v>
      </c>
    </row>
    <row r="9" spans="1:2" ht="22.5" customHeight="1">
      <c r="A9" s="96" t="s">
        <v>208</v>
      </c>
      <c r="B9" s="79">
        <v>2000</v>
      </c>
    </row>
    <row r="10" spans="1:2" ht="23.25" customHeight="1">
      <c r="A10" s="96"/>
      <c r="B10" s="79">
        <f>SUM(B4:B9)</f>
        <v>97236</v>
      </c>
    </row>
    <row r="11" spans="1:2" ht="18" customHeight="1">
      <c r="A11" s="255" t="s">
        <v>213</v>
      </c>
      <c r="B11" s="367"/>
    </row>
    <row r="12" spans="1:2" ht="18" customHeight="1">
      <c r="A12" s="281"/>
      <c r="B12" s="79"/>
    </row>
    <row r="13" spans="1:2" ht="18" customHeight="1">
      <c r="A13" s="96"/>
      <c r="B13" s="351"/>
    </row>
    <row r="14" spans="1:2" ht="12.75">
      <c r="A14" s="96"/>
      <c r="B14" s="351"/>
    </row>
    <row r="15" spans="1:2" ht="18" customHeight="1" thickBot="1">
      <c r="A15" s="364"/>
      <c r="B15" s="84">
        <f>SUM(B12:B14)</f>
        <v>0</v>
      </c>
    </row>
    <row r="16" spans="1:2" ht="18" customHeight="1" thickBot="1">
      <c r="A16" s="170" t="s">
        <v>71</v>
      </c>
      <c r="B16" s="132">
        <f>SUM(B10+B15)</f>
        <v>97236</v>
      </c>
    </row>
  </sheetData>
  <sheetProtection/>
  <printOptions horizontalCentered="1"/>
  <pageMargins left="1.1811023622047245" right="0.984251968503937" top="1.38" bottom="1.08" header="0.58" footer="0.9055118110236221"/>
  <pageSetup horizontalDpi="300" verticalDpi="300" orientation="portrait" paperSize="9" r:id="rId1"/>
  <headerFooter alignWithMargins="0">
    <oddHeader>&amp;C&amp;"Times New Roman CE,Félkövér"&amp;14
Sióagárd Község Önkormányzata által
 átadott pénzeszközök, támogatásértékű kiadások&amp;R&amp;"Times New Roman CE,Félkövér dőlt"12..számú melléklet&amp;"Times New Roman CE,Dőlt"&amp;12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1" width="6.50390625" style="2" customWidth="1"/>
    <col min="2" max="2" width="30.50390625" style="1" customWidth="1"/>
    <col min="3" max="3" width="20.00390625" style="1" customWidth="1"/>
    <col min="4" max="4" width="19.00390625" style="1" customWidth="1"/>
    <col min="5" max="16384" width="9.375" style="1" customWidth="1"/>
  </cols>
  <sheetData>
    <row r="1" spans="1:4" s="20" customFormat="1" ht="15.75" thickBot="1">
      <c r="A1" s="19"/>
      <c r="D1" s="21" t="s">
        <v>63</v>
      </c>
    </row>
    <row r="2" spans="1:4" s="3" customFormat="1" ht="48" customHeight="1" thickBot="1">
      <c r="A2" s="25" t="s">
        <v>1</v>
      </c>
      <c r="B2" s="4" t="s">
        <v>2</v>
      </c>
      <c r="C2" s="4" t="s">
        <v>95</v>
      </c>
      <c r="D2" s="26" t="s">
        <v>369</v>
      </c>
    </row>
    <row r="3" spans="1:4" s="3" customFormat="1" ht="18" customHeight="1" thickBot="1">
      <c r="A3" s="118">
        <v>1</v>
      </c>
      <c r="B3" s="310">
        <v>2</v>
      </c>
      <c r="C3" s="119">
        <v>3</v>
      </c>
      <c r="D3" s="120">
        <v>4</v>
      </c>
    </row>
    <row r="4" spans="1:4" ht="18" customHeight="1">
      <c r="A4" s="27" t="s">
        <v>3</v>
      </c>
      <c r="B4" s="311" t="s">
        <v>325</v>
      </c>
      <c r="C4" s="74">
        <v>20000</v>
      </c>
      <c r="D4" s="76"/>
    </row>
    <row r="5" spans="1:4" ht="18" customHeight="1">
      <c r="A5" s="28" t="s">
        <v>4</v>
      </c>
      <c r="B5" s="311" t="s">
        <v>326</v>
      </c>
      <c r="C5" s="77">
        <v>6600</v>
      </c>
      <c r="D5" s="79"/>
    </row>
    <row r="6" spans="1:4" ht="18" customHeight="1">
      <c r="A6" s="28" t="s">
        <v>6</v>
      </c>
      <c r="B6" s="121" t="s">
        <v>214</v>
      </c>
      <c r="C6" s="77">
        <v>3600</v>
      </c>
      <c r="D6" s="79"/>
    </row>
    <row r="7" spans="1:4" ht="18" customHeight="1">
      <c r="A7" s="28" t="s">
        <v>7</v>
      </c>
      <c r="B7" s="122" t="s">
        <v>215</v>
      </c>
      <c r="C7" s="77">
        <v>700</v>
      </c>
      <c r="D7" s="79">
        <v>100</v>
      </c>
    </row>
    <row r="8" spans="1:4" ht="18" customHeight="1">
      <c r="A8" s="28" t="s">
        <v>8</v>
      </c>
      <c r="B8" s="122" t="s">
        <v>234</v>
      </c>
      <c r="C8" s="77"/>
      <c r="D8" s="79"/>
    </row>
    <row r="9" spans="1:4" ht="18" customHeight="1">
      <c r="A9" s="28" t="s">
        <v>9</v>
      </c>
      <c r="B9" s="122" t="s">
        <v>350</v>
      </c>
      <c r="C9" s="77"/>
      <c r="D9" s="79"/>
    </row>
    <row r="10" spans="1:4" ht="18" customHeight="1">
      <c r="A10" s="28" t="s">
        <v>10</v>
      </c>
      <c r="B10" s="122" t="s">
        <v>349</v>
      </c>
      <c r="C10" s="77"/>
      <c r="D10" s="79"/>
    </row>
    <row r="11" spans="1:4" ht="18" customHeight="1">
      <c r="A11" s="28" t="s">
        <v>11</v>
      </c>
      <c r="B11" s="122"/>
      <c r="C11" s="77"/>
      <c r="D11" s="79"/>
    </row>
    <row r="12" spans="1:4" ht="18" customHeight="1">
      <c r="A12" s="28" t="s">
        <v>12</v>
      </c>
      <c r="B12" s="122"/>
      <c r="C12" s="77"/>
      <c r="D12" s="79"/>
    </row>
    <row r="13" spans="1:4" ht="18" customHeight="1">
      <c r="A13" s="28" t="s">
        <v>13</v>
      </c>
      <c r="B13" s="122"/>
      <c r="C13" s="77"/>
      <c r="D13" s="79"/>
    </row>
    <row r="14" spans="1:4" ht="18" customHeight="1">
      <c r="A14" s="28" t="s">
        <v>14</v>
      </c>
      <c r="B14" s="122"/>
      <c r="C14" s="77"/>
      <c r="D14" s="79"/>
    </row>
    <row r="15" spans="1:4" ht="18" customHeight="1">
      <c r="A15" s="28" t="s">
        <v>15</v>
      </c>
      <c r="B15" s="122"/>
      <c r="C15" s="77"/>
      <c r="D15" s="79"/>
    </row>
    <row r="16" spans="1:4" ht="18" customHeight="1">
      <c r="A16" s="28" t="s">
        <v>16</v>
      </c>
      <c r="B16" s="122"/>
      <c r="C16" s="77"/>
      <c r="D16" s="79"/>
    </row>
    <row r="17" spans="1:4" ht="18" customHeight="1">
      <c r="A17" s="28" t="s">
        <v>17</v>
      </c>
      <c r="B17" s="122"/>
      <c r="C17" s="77"/>
      <c r="D17" s="79"/>
    </row>
    <row r="18" spans="1:4" ht="18" customHeight="1">
      <c r="A18" s="28" t="s">
        <v>18</v>
      </c>
      <c r="B18" s="122"/>
      <c r="C18" s="77"/>
      <c r="D18" s="79"/>
    </row>
    <row r="19" spans="1:4" ht="18" customHeight="1">
      <c r="A19" s="28" t="s">
        <v>19</v>
      </c>
      <c r="B19" s="122"/>
      <c r="C19" s="77"/>
      <c r="D19" s="79"/>
    </row>
    <row r="20" spans="1:4" ht="18" customHeight="1">
      <c r="A20" s="28" t="s">
        <v>20</v>
      </c>
      <c r="B20" s="122"/>
      <c r="C20" s="77"/>
      <c r="D20" s="79"/>
    </row>
    <row r="21" spans="1:4" ht="18" customHeight="1">
      <c r="A21" s="28" t="s">
        <v>21</v>
      </c>
      <c r="B21" s="122"/>
      <c r="C21" s="77"/>
      <c r="D21" s="79"/>
    </row>
    <row r="22" spans="1:4" ht="18" customHeight="1">
      <c r="A22" s="28" t="s">
        <v>22</v>
      </c>
      <c r="B22" s="122"/>
      <c r="C22" s="77"/>
      <c r="D22" s="79"/>
    </row>
    <row r="23" spans="1:4" ht="18" customHeight="1">
      <c r="A23" s="28" t="s">
        <v>23</v>
      </c>
      <c r="B23" s="122"/>
      <c r="C23" s="77"/>
      <c r="D23" s="79"/>
    </row>
    <row r="24" spans="1:4" ht="18" customHeight="1">
      <c r="A24" s="28" t="s">
        <v>24</v>
      </c>
      <c r="B24" s="122"/>
      <c r="C24" s="77"/>
      <c r="D24" s="79"/>
    </row>
    <row r="25" spans="1:4" ht="18" customHeight="1">
      <c r="A25" s="28" t="s">
        <v>25</v>
      </c>
      <c r="B25" s="122"/>
      <c r="C25" s="77"/>
      <c r="D25" s="79"/>
    </row>
    <row r="26" spans="1:4" ht="18" customHeight="1" thickBot="1">
      <c r="A26" s="28" t="s">
        <v>26</v>
      </c>
      <c r="B26" s="123"/>
      <c r="C26" s="124"/>
      <c r="D26" s="125"/>
    </row>
    <row r="27" spans="1:4" ht="18" customHeight="1" thickBot="1">
      <c r="A27" s="171" t="s">
        <v>29</v>
      </c>
      <c r="B27" s="172" t="s">
        <v>42</v>
      </c>
      <c r="C27" s="146">
        <f>SUM(C4:C26)</f>
        <v>30900</v>
      </c>
      <c r="D27" s="147">
        <f>SUM(D4:D26)</f>
        <v>100</v>
      </c>
    </row>
  </sheetData>
  <sheetProtection/>
  <printOptions horizontalCentered="1"/>
  <pageMargins left="1.1811023622047245" right="0.72" top="1.94" bottom="0.984251968503937" header="0.7874015748031497" footer="0.9055118110236221"/>
  <pageSetup horizontalDpi="300" verticalDpi="300" orientation="portrait" paperSize="9" scale="105" r:id="rId1"/>
  <headerFooter alignWithMargins="0">
    <oddHeader>&amp;C&amp;"Times New Roman CE,Félkövér"&amp;14
Az önkormányzat által adott közvetett támogatások
(kedvezmények)
&amp;R&amp;"Times New Roman CE,Dőlt"&amp;12 &amp;"Times New Roman CE,Félkövér dőlt"13. sz. melléklet&amp;"Times New Roman CE,Dőlt"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P23"/>
  <sheetViews>
    <sheetView view="pageLayout" workbookViewId="0" topLeftCell="A4">
      <selection activeCell="N19" sqref="N19"/>
    </sheetView>
  </sheetViews>
  <sheetFormatPr defaultColWidth="9.00390625" defaultRowHeight="12.75"/>
  <cols>
    <col min="1" max="1" width="6.375" style="30" customWidth="1"/>
    <col min="2" max="2" width="29.00390625" style="31" customWidth="1"/>
    <col min="3" max="4" width="9.00390625" style="31" customWidth="1"/>
    <col min="5" max="5" width="9.50390625" style="31" customWidth="1"/>
    <col min="6" max="6" width="8.875" style="31" customWidth="1"/>
    <col min="7" max="7" width="8.625" style="31" customWidth="1"/>
    <col min="8" max="8" width="8.875" style="31" customWidth="1"/>
    <col min="9" max="9" width="8.125" style="31" customWidth="1"/>
    <col min="10" max="14" width="9.50390625" style="31" customWidth="1"/>
    <col min="15" max="15" width="12.625" style="30" customWidth="1"/>
    <col min="16" max="16" width="9.375" style="285" customWidth="1"/>
    <col min="17" max="16384" width="9.375" style="31" customWidth="1"/>
  </cols>
  <sheetData>
    <row r="1" spans="1:16" s="30" customFormat="1" ht="25.5" customHeight="1" thickBot="1">
      <c r="A1" s="58" t="s">
        <v>1</v>
      </c>
      <c r="B1" s="126" t="s">
        <v>64</v>
      </c>
      <c r="C1" s="59" t="s">
        <v>96</v>
      </c>
      <c r="D1" s="59" t="s">
        <v>97</v>
      </c>
      <c r="E1" s="59" t="s">
        <v>98</v>
      </c>
      <c r="F1" s="59" t="s">
        <v>99</v>
      </c>
      <c r="G1" s="59" t="s">
        <v>100</v>
      </c>
      <c r="H1" s="59" t="s">
        <v>101</v>
      </c>
      <c r="I1" s="59" t="s">
        <v>102</v>
      </c>
      <c r="J1" s="59" t="s">
        <v>103</v>
      </c>
      <c r="K1" s="59" t="s">
        <v>104</v>
      </c>
      <c r="L1" s="59" t="s">
        <v>105</v>
      </c>
      <c r="M1" s="59" t="s">
        <v>106</v>
      </c>
      <c r="N1" s="59" t="s">
        <v>107</v>
      </c>
      <c r="O1" s="60" t="s">
        <v>42</v>
      </c>
      <c r="P1" s="282"/>
    </row>
    <row r="2" spans="1:16" s="43" customFormat="1" ht="15" customHeight="1" thickBot="1">
      <c r="A2" s="63" t="s">
        <v>3</v>
      </c>
      <c r="B2" s="216" t="s">
        <v>44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54"/>
      <c r="P2" s="283"/>
    </row>
    <row r="3" spans="1:16" s="44" customFormat="1" ht="13.5" customHeight="1">
      <c r="A3" s="62" t="s">
        <v>6</v>
      </c>
      <c r="B3" s="218" t="s">
        <v>131</v>
      </c>
      <c r="C3" s="127">
        <v>1319</v>
      </c>
      <c r="D3" s="127">
        <v>1319</v>
      </c>
      <c r="E3" s="127">
        <v>1319</v>
      </c>
      <c r="F3" s="127">
        <v>1319</v>
      </c>
      <c r="G3" s="127">
        <v>1319</v>
      </c>
      <c r="H3" s="127">
        <v>1319</v>
      </c>
      <c r="I3" s="127">
        <v>1319</v>
      </c>
      <c r="J3" s="127">
        <v>1320</v>
      </c>
      <c r="K3" s="127">
        <v>1320</v>
      </c>
      <c r="L3" s="127">
        <v>1320</v>
      </c>
      <c r="M3" s="127">
        <v>1320</v>
      </c>
      <c r="N3" s="127">
        <v>1320</v>
      </c>
      <c r="O3" s="150">
        <f>SUM(C3:N3)</f>
        <v>15833</v>
      </c>
      <c r="P3" s="284"/>
    </row>
    <row r="4" spans="1:16" s="44" customFormat="1" ht="13.5" customHeight="1">
      <c r="A4" s="214" t="s">
        <v>7</v>
      </c>
      <c r="B4" s="219" t="s">
        <v>338</v>
      </c>
      <c r="C4" s="129">
        <v>2565</v>
      </c>
      <c r="D4" s="129">
        <v>2565</v>
      </c>
      <c r="E4" s="129">
        <v>2567</v>
      </c>
      <c r="F4" s="129">
        <v>2567</v>
      </c>
      <c r="G4" s="129">
        <v>2567</v>
      </c>
      <c r="H4" s="129">
        <v>2567</v>
      </c>
      <c r="I4" s="129">
        <v>2567</v>
      </c>
      <c r="J4" s="129">
        <v>2567</v>
      </c>
      <c r="K4" s="129">
        <v>2567</v>
      </c>
      <c r="L4" s="129">
        <v>2567</v>
      </c>
      <c r="M4" s="129">
        <v>2567</v>
      </c>
      <c r="N4" s="129">
        <v>2567</v>
      </c>
      <c r="O4" s="150">
        <f aca="true" t="shared" si="0" ref="O4:O10">SUM(C4:N4)</f>
        <v>30800</v>
      </c>
      <c r="P4" s="284"/>
    </row>
    <row r="5" spans="1:16" s="44" customFormat="1" ht="13.5" customHeight="1">
      <c r="A5" s="214" t="s">
        <v>8</v>
      </c>
      <c r="B5" s="218" t="s">
        <v>132</v>
      </c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50">
        <f t="shared" si="0"/>
        <v>0</v>
      </c>
      <c r="P5" s="284"/>
    </row>
    <row r="6" spans="1:16" s="44" customFormat="1" ht="13.5" customHeight="1">
      <c r="A6" s="214" t="s">
        <v>9</v>
      </c>
      <c r="B6" s="218" t="s">
        <v>123</v>
      </c>
      <c r="C6" s="127">
        <v>10084</v>
      </c>
      <c r="D6" s="127">
        <v>10084</v>
      </c>
      <c r="E6" s="127">
        <v>10084</v>
      </c>
      <c r="F6" s="127">
        <v>10084</v>
      </c>
      <c r="G6" s="127">
        <v>10084</v>
      </c>
      <c r="H6" s="127">
        <v>10084</v>
      </c>
      <c r="I6" s="127">
        <v>10084</v>
      </c>
      <c r="J6" s="127">
        <v>10084</v>
      </c>
      <c r="K6" s="127">
        <v>10084</v>
      </c>
      <c r="L6" s="127">
        <v>10084</v>
      </c>
      <c r="M6" s="127">
        <v>10084</v>
      </c>
      <c r="N6" s="127">
        <v>10084</v>
      </c>
      <c r="O6" s="150">
        <f t="shared" si="0"/>
        <v>121008</v>
      </c>
      <c r="P6" s="284"/>
    </row>
    <row r="7" spans="1:16" s="44" customFormat="1" ht="13.5" customHeight="1">
      <c r="A7" s="214" t="s">
        <v>10</v>
      </c>
      <c r="B7" s="218" t="s">
        <v>216</v>
      </c>
      <c r="C7" s="127">
        <v>1283</v>
      </c>
      <c r="D7" s="127">
        <v>1283</v>
      </c>
      <c r="E7" s="127">
        <v>111283</v>
      </c>
      <c r="F7" s="127">
        <v>1284</v>
      </c>
      <c r="G7" s="127">
        <v>1284</v>
      </c>
      <c r="H7" s="127">
        <v>1284</v>
      </c>
      <c r="I7" s="127">
        <v>1284</v>
      </c>
      <c r="J7" s="127">
        <v>1284</v>
      </c>
      <c r="K7" s="127">
        <v>1284</v>
      </c>
      <c r="L7" s="127">
        <v>1284</v>
      </c>
      <c r="M7" s="127">
        <v>1284</v>
      </c>
      <c r="N7" s="127">
        <v>1284</v>
      </c>
      <c r="O7" s="150">
        <f t="shared" si="0"/>
        <v>125405</v>
      </c>
      <c r="P7" s="284"/>
    </row>
    <row r="8" spans="1:16" s="44" customFormat="1" ht="13.5" customHeight="1">
      <c r="A8" s="214" t="s">
        <v>11</v>
      </c>
      <c r="B8" s="218" t="s">
        <v>113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50">
        <f t="shared" si="0"/>
        <v>0</v>
      </c>
      <c r="P8" s="284"/>
    </row>
    <row r="9" spans="1:16" s="44" customFormat="1" ht="13.5" customHeight="1">
      <c r="A9" s="214" t="s">
        <v>12</v>
      </c>
      <c r="B9" s="218" t="s">
        <v>133</v>
      </c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>
        <v>32005</v>
      </c>
      <c r="O9" s="150">
        <f t="shared" si="0"/>
        <v>32005</v>
      </c>
      <c r="P9" s="284"/>
    </row>
    <row r="10" spans="1:16" s="44" customFormat="1" ht="13.5" customHeight="1" thickBot="1">
      <c r="A10" s="214" t="s">
        <v>13</v>
      </c>
      <c r="B10" s="220" t="s">
        <v>135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50">
        <f t="shared" si="0"/>
        <v>0</v>
      </c>
      <c r="P10" s="284"/>
    </row>
    <row r="11" spans="1:16" s="43" customFormat="1" ht="15.75" customHeight="1" thickBot="1">
      <c r="A11" s="63" t="s">
        <v>14</v>
      </c>
      <c r="B11" s="221" t="s">
        <v>186</v>
      </c>
      <c r="C11" s="148">
        <f aca="true" t="shared" si="1" ref="C11:N11">SUM(C3:C10)</f>
        <v>15251</v>
      </c>
      <c r="D11" s="148">
        <f t="shared" si="1"/>
        <v>15251</v>
      </c>
      <c r="E11" s="148">
        <f t="shared" si="1"/>
        <v>125253</v>
      </c>
      <c r="F11" s="148">
        <f t="shared" si="1"/>
        <v>15254</v>
      </c>
      <c r="G11" s="148">
        <f t="shared" si="1"/>
        <v>15254</v>
      </c>
      <c r="H11" s="148">
        <f t="shared" si="1"/>
        <v>15254</v>
      </c>
      <c r="I11" s="148">
        <f t="shared" si="1"/>
        <v>15254</v>
      </c>
      <c r="J11" s="148">
        <f t="shared" si="1"/>
        <v>15255</v>
      </c>
      <c r="K11" s="148">
        <f t="shared" si="1"/>
        <v>15255</v>
      </c>
      <c r="L11" s="148">
        <f t="shared" si="1"/>
        <v>15255</v>
      </c>
      <c r="M11" s="148">
        <f t="shared" si="1"/>
        <v>15255</v>
      </c>
      <c r="N11" s="148">
        <f t="shared" si="1"/>
        <v>47260</v>
      </c>
      <c r="O11" s="150">
        <f>SUM(C11:N11)</f>
        <v>325051</v>
      </c>
      <c r="P11" s="283"/>
    </row>
    <row r="12" spans="1:16" s="43" customFormat="1" ht="15" customHeight="1" thickBot="1">
      <c r="A12" s="63" t="s">
        <v>15</v>
      </c>
      <c r="B12" s="222" t="s">
        <v>52</v>
      </c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4"/>
      <c r="P12" s="283"/>
    </row>
    <row r="13" spans="1:16" s="44" customFormat="1" ht="13.5" customHeight="1">
      <c r="A13" s="64" t="s">
        <v>16</v>
      </c>
      <c r="B13" s="219" t="s">
        <v>66</v>
      </c>
      <c r="C13" s="129">
        <v>1597</v>
      </c>
      <c r="D13" s="129">
        <v>1597</v>
      </c>
      <c r="E13" s="129">
        <v>1597</v>
      </c>
      <c r="F13" s="129">
        <v>1597</v>
      </c>
      <c r="G13" s="129">
        <v>1597</v>
      </c>
      <c r="H13" s="129">
        <v>1597</v>
      </c>
      <c r="I13" s="129">
        <v>1597</v>
      </c>
      <c r="J13" s="129">
        <v>1597</v>
      </c>
      <c r="K13" s="129">
        <v>1597</v>
      </c>
      <c r="L13" s="129">
        <v>1596</v>
      </c>
      <c r="M13" s="129">
        <v>1596</v>
      </c>
      <c r="N13" s="129">
        <v>1596</v>
      </c>
      <c r="O13" s="152">
        <f aca="true" t="shared" si="2" ref="O13:O21">SUM(C13:N13)</f>
        <v>19161</v>
      </c>
      <c r="P13" s="284"/>
    </row>
    <row r="14" spans="1:16" s="44" customFormat="1" ht="13.5" customHeight="1">
      <c r="A14" s="62" t="s">
        <v>17</v>
      </c>
      <c r="B14" s="218" t="s">
        <v>108</v>
      </c>
      <c r="C14" s="127">
        <v>432</v>
      </c>
      <c r="D14" s="127">
        <v>431</v>
      </c>
      <c r="E14" s="127">
        <v>431</v>
      </c>
      <c r="F14" s="127">
        <v>431</v>
      </c>
      <c r="G14" s="127">
        <v>431</v>
      </c>
      <c r="H14" s="127">
        <v>431</v>
      </c>
      <c r="I14" s="127">
        <v>431</v>
      </c>
      <c r="J14" s="127">
        <v>431</v>
      </c>
      <c r="K14" s="127">
        <v>431</v>
      </c>
      <c r="L14" s="127">
        <v>431</v>
      </c>
      <c r="M14" s="127">
        <v>431</v>
      </c>
      <c r="N14" s="127">
        <v>431</v>
      </c>
      <c r="O14" s="150">
        <f t="shared" si="2"/>
        <v>5173</v>
      </c>
      <c r="P14" s="284"/>
    </row>
    <row r="15" spans="1:16" s="44" customFormat="1" ht="13.5" customHeight="1">
      <c r="A15" s="62" t="s">
        <v>18</v>
      </c>
      <c r="B15" s="218" t="s">
        <v>54</v>
      </c>
      <c r="C15" s="127">
        <v>2724</v>
      </c>
      <c r="D15" s="127">
        <v>2724</v>
      </c>
      <c r="E15" s="127">
        <v>2724</v>
      </c>
      <c r="F15" s="127">
        <v>2724</v>
      </c>
      <c r="G15" s="127">
        <v>2724</v>
      </c>
      <c r="H15" s="127">
        <v>2724</v>
      </c>
      <c r="I15" s="127">
        <v>2724</v>
      </c>
      <c r="J15" s="127">
        <v>2724</v>
      </c>
      <c r="K15" s="127">
        <v>2724</v>
      </c>
      <c r="L15" s="127">
        <v>2724</v>
      </c>
      <c r="M15" s="127">
        <v>2723</v>
      </c>
      <c r="N15" s="127">
        <v>2723</v>
      </c>
      <c r="O15" s="150">
        <f t="shared" si="2"/>
        <v>32686</v>
      </c>
      <c r="P15" s="284"/>
    </row>
    <row r="16" spans="1:16" s="44" customFormat="1" ht="13.5" customHeight="1">
      <c r="A16" s="62" t="s">
        <v>19</v>
      </c>
      <c r="B16" s="218" t="s">
        <v>146</v>
      </c>
      <c r="C16" s="127"/>
      <c r="D16" s="127"/>
      <c r="E16" s="127">
        <v>122561</v>
      </c>
      <c r="F16" s="127"/>
      <c r="G16" s="127"/>
      <c r="H16" s="127"/>
      <c r="I16" s="127"/>
      <c r="J16" s="127"/>
      <c r="K16" s="127"/>
      <c r="L16" s="127"/>
      <c r="M16" s="127"/>
      <c r="N16" s="127"/>
      <c r="O16" s="150">
        <f t="shared" si="2"/>
        <v>122561</v>
      </c>
      <c r="P16" s="284"/>
    </row>
    <row r="17" spans="1:16" s="44" customFormat="1" ht="13.5" customHeight="1">
      <c r="A17" s="62" t="s">
        <v>20</v>
      </c>
      <c r="B17" s="218" t="s">
        <v>217</v>
      </c>
      <c r="C17" s="127">
        <v>8408</v>
      </c>
      <c r="D17" s="127">
        <v>8408</v>
      </c>
      <c r="E17" s="127">
        <v>8408</v>
      </c>
      <c r="F17" s="127">
        <v>8408</v>
      </c>
      <c r="G17" s="127">
        <v>8408</v>
      </c>
      <c r="H17" s="127">
        <v>8408</v>
      </c>
      <c r="I17" s="127">
        <v>8408</v>
      </c>
      <c r="J17" s="127">
        <v>8408</v>
      </c>
      <c r="K17" s="127">
        <v>8409</v>
      </c>
      <c r="L17" s="127">
        <v>8409</v>
      </c>
      <c r="M17" s="127">
        <v>8409</v>
      </c>
      <c r="N17" s="127">
        <v>8409</v>
      </c>
      <c r="O17" s="150">
        <f t="shared" si="2"/>
        <v>100900</v>
      </c>
      <c r="P17" s="284"/>
    </row>
    <row r="18" spans="1:16" s="44" customFormat="1" ht="13.5" customHeight="1">
      <c r="A18" s="62" t="s">
        <v>21</v>
      </c>
      <c r="B18" s="218" t="s">
        <v>218</v>
      </c>
      <c r="C18" s="127">
        <v>223</v>
      </c>
      <c r="D18" s="127">
        <v>223</v>
      </c>
      <c r="E18" s="127">
        <v>223</v>
      </c>
      <c r="F18" s="127">
        <v>223</v>
      </c>
      <c r="G18" s="127">
        <v>223</v>
      </c>
      <c r="H18" s="127">
        <v>223</v>
      </c>
      <c r="I18" s="127">
        <v>223</v>
      </c>
      <c r="J18" s="127">
        <v>223</v>
      </c>
      <c r="K18" s="127">
        <v>223</v>
      </c>
      <c r="L18" s="127">
        <v>223</v>
      </c>
      <c r="M18" s="127">
        <v>223</v>
      </c>
      <c r="N18" s="127">
        <v>224</v>
      </c>
      <c r="O18" s="150">
        <f t="shared" si="2"/>
        <v>2677</v>
      </c>
      <c r="P18" s="284"/>
    </row>
    <row r="19" spans="1:16" s="44" customFormat="1" ht="13.5" customHeight="1">
      <c r="A19" s="62" t="s">
        <v>22</v>
      </c>
      <c r="B19" s="218" t="s">
        <v>36</v>
      </c>
      <c r="C19" s="127"/>
      <c r="D19" s="127"/>
      <c r="E19" s="127"/>
      <c r="F19" s="127"/>
      <c r="G19" s="127"/>
      <c r="H19" s="127"/>
      <c r="I19" s="127"/>
      <c r="J19" s="127"/>
      <c r="K19" s="127"/>
      <c r="L19" s="127">
        <v>5200</v>
      </c>
      <c r="M19" s="127">
        <v>6724</v>
      </c>
      <c r="N19" s="127">
        <v>10000</v>
      </c>
      <c r="O19" s="150">
        <f t="shared" si="2"/>
        <v>21924</v>
      </c>
      <c r="P19" s="284"/>
    </row>
    <row r="20" spans="1:16" s="44" customFormat="1" ht="13.5" customHeight="1">
      <c r="A20" s="62" t="s">
        <v>23</v>
      </c>
      <c r="B20" s="218" t="s">
        <v>219</v>
      </c>
      <c r="C20" s="127"/>
      <c r="D20" s="127"/>
      <c r="E20" s="127">
        <v>19969</v>
      </c>
      <c r="F20" s="127"/>
      <c r="G20" s="127"/>
      <c r="H20" s="127"/>
      <c r="I20" s="127"/>
      <c r="J20" s="127"/>
      <c r="K20" s="127"/>
      <c r="L20" s="127"/>
      <c r="M20" s="127"/>
      <c r="N20" s="127"/>
      <c r="O20" s="150">
        <f t="shared" si="2"/>
        <v>19969</v>
      </c>
      <c r="P20" s="284"/>
    </row>
    <row r="21" spans="1:16" s="44" customFormat="1" ht="13.5" customHeight="1" thickBot="1">
      <c r="A21" s="62" t="s">
        <v>24</v>
      </c>
      <c r="B21" s="218" t="s">
        <v>115</v>
      </c>
      <c r="C21" s="128"/>
      <c r="D21" s="128"/>
      <c r="E21" s="128"/>
      <c r="F21" s="127"/>
      <c r="G21" s="127"/>
      <c r="H21" s="127"/>
      <c r="I21" s="127"/>
      <c r="J21" s="127"/>
      <c r="K21" s="127"/>
      <c r="L21" s="127"/>
      <c r="M21" s="127"/>
      <c r="N21" s="127"/>
      <c r="O21" s="150">
        <f t="shared" si="2"/>
        <v>0</v>
      </c>
      <c r="P21" s="284"/>
    </row>
    <row r="22" spans="1:16" s="43" customFormat="1" ht="15.75" customHeight="1" thickBot="1">
      <c r="A22" s="65" t="s">
        <v>26</v>
      </c>
      <c r="B22" s="221" t="s">
        <v>187</v>
      </c>
      <c r="C22" s="148">
        <f aca="true" t="shared" si="3" ref="C22:N22">SUM(C13:C21)</f>
        <v>13384</v>
      </c>
      <c r="D22" s="148">
        <f t="shared" si="3"/>
        <v>13383</v>
      </c>
      <c r="E22" s="148">
        <f t="shared" si="3"/>
        <v>155913</v>
      </c>
      <c r="F22" s="148">
        <f t="shared" si="3"/>
        <v>13383</v>
      </c>
      <c r="G22" s="148">
        <f t="shared" si="3"/>
        <v>13383</v>
      </c>
      <c r="H22" s="148">
        <f t="shared" si="3"/>
        <v>13383</v>
      </c>
      <c r="I22" s="148">
        <f t="shared" si="3"/>
        <v>13383</v>
      </c>
      <c r="J22" s="148">
        <f t="shared" si="3"/>
        <v>13383</v>
      </c>
      <c r="K22" s="148">
        <f t="shared" si="3"/>
        <v>13384</v>
      </c>
      <c r="L22" s="148">
        <f t="shared" si="3"/>
        <v>18583</v>
      </c>
      <c r="M22" s="148">
        <f t="shared" si="3"/>
        <v>20106</v>
      </c>
      <c r="N22" s="148">
        <f t="shared" si="3"/>
        <v>23383</v>
      </c>
      <c r="O22" s="149">
        <f>SUM(C22:N22)</f>
        <v>325051</v>
      </c>
      <c r="P22" s="283"/>
    </row>
    <row r="23" ht="15.75">
      <c r="A23" s="32"/>
    </row>
  </sheetData>
  <sheetProtection/>
  <printOptions horizontalCentered="1"/>
  <pageMargins left="0.79" right="0.2755905511811024" top="1.33" bottom="0.82" header="0.67" footer="0.5118110236220472"/>
  <pageSetup horizontalDpi="600" verticalDpi="600" orientation="landscape" paperSize="9" scale="95" r:id="rId1"/>
  <headerFooter alignWithMargins="0">
    <oddHeader>&amp;C&amp;"Times New Roman CE,Félkövér"&amp;12Előirányzat-felhasználási ütemterv
(tervezett adatok alapján)
2015. évre&amp;R&amp;"Times New Roman CE,Félkövér dőlt"&amp;12 14. sz. melléklet&amp;"Times New Roman CE,Normál"&amp;10
&amp;"Times New Roman CE,Félkövér dőlt"Ezer forintban !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P26"/>
  <sheetViews>
    <sheetView view="pageLayout" workbookViewId="0" topLeftCell="A4">
      <selection activeCell="M27" sqref="M27"/>
    </sheetView>
  </sheetViews>
  <sheetFormatPr defaultColWidth="9.00390625" defaultRowHeight="12.75"/>
  <cols>
    <col min="1" max="1" width="6.375" style="30" customWidth="1"/>
    <col min="2" max="2" width="29.00390625" style="31" customWidth="1"/>
    <col min="3" max="4" width="9.00390625" style="31" customWidth="1"/>
    <col min="5" max="5" width="9.50390625" style="31" customWidth="1"/>
    <col min="6" max="6" width="8.875" style="31" customWidth="1"/>
    <col min="7" max="7" width="8.625" style="31" customWidth="1"/>
    <col min="8" max="8" width="8.875" style="31" customWidth="1"/>
    <col min="9" max="9" width="8.125" style="31" customWidth="1"/>
    <col min="10" max="14" width="9.50390625" style="31" customWidth="1"/>
    <col min="15" max="15" width="12.625" style="30" customWidth="1"/>
    <col min="16" max="16" width="9.375" style="285" customWidth="1"/>
    <col min="17" max="16384" width="9.375" style="31" customWidth="1"/>
  </cols>
  <sheetData>
    <row r="1" spans="1:16" s="30" customFormat="1" ht="25.5" customHeight="1" thickBot="1">
      <c r="A1" s="58" t="s">
        <v>1</v>
      </c>
      <c r="B1" s="126" t="s">
        <v>64</v>
      </c>
      <c r="C1" s="59" t="s">
        <v>96</v>
      </c>
      <c r="D1" s="59" t="s">
        <v>97</v>
      </c>
      <c r="E1" s="59" t="s">
        <v>98</v>
      </c>
      <c r="F1" s="59" t="s">
        <v>99</v>
      </c>
      <c r="G1" s="59" t="s">
        <v>100</v>
      </c>
      <c r="H1" s="59" t="s">
        <v>101</v>
      </c>
      <c r="I1" s="59" t="s">
        <v>102</v>
      </c>
      <c r="J1" s="59" t="s">
        <v>103</v>
      </c>
      <c r="K1" s="59" t="s">
        <v>104</v>
      </c>
      <c r="L1" s="59" t="s">
        <v>105</v>
      </c>
      <c r="M1" s="59" t="s">
        <v>106</v>
      </c>
      <c r="N1" s="59" t="s">
        <v>107</v>
      </c>
      <c r="O1" s="60" t="s">
        <v>42</v>
      </c>
      <c r="P1" s="282"/>
    </row>
    <row r="2" spans="1:16" s="43" customFormat="1" ht="15" customHeight="1" thickBot="1">
      <c r="A2" s="63" t="s">
        <v>3</v>
      </c>
      <c r="B2" s="216" t="s">
        <v>44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54"/>
      <c r="P2" s="283"/>
    </row>
    <row r="3" spans="1:16" s="43" customFormat="1" ht="15" customHeight="1">
      <c r="A3" s="214" t="s">
        <v>4</v>
      </c>
      <c r="B3" s="217" t="s">
        <v>188</v>
      </c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7">
        <f aca="true" t="shared" si="0" ref="O3:O12">SUM(C3:N3)</f>
        <v>0</v>
      </c>
      <c r="P3" s="283"/>
    </row>
    <row r="4" spans="1:16" s="44" customFormat="1" ht="13.5" customHeight="1">
      <c r="A4" s="62" t="s">
        <v>6</v>
      </c>
      <c r="B4" s="218" t="s">
        <v>131</v>
      </c>
      <c r="C4" s="127">
        <v>1319</v>
      </c>
      <c r="D4" s="127">
        <v>1319</v>
      </c>
      <c r="E4" s="127">
        <v>1319</v>
      </c>
      <c r="F4" s="127">
        <v>1319</v>
      </c>
      <c r="G4" s="127">
        <v>1319</v>
      </c>
      <c r="H4" s="127">
        <v>1319</v>
      </c>
      <c r="I4" s="127">
        <v>1319</v>
      </c>
      <c r="J4" s="127">
        <v>1320</v>
      </c>
      <c r="K4" s="127">
        <v>1320</v>
      </c>
      <c r="L4" s="127">
        <v>1320</v>
      </c>
      <c r="M4" s="127">
        <v>1320</v>
      </c>
      <c r="N4" s="127">
        <v>1320</v>
      </c>
      <c r="O4" s="150">
        <f t="shared" si="0"/>
        <v>15833</v>
      </c>
      <c r="P4" s="284"/>
    </row>
    <row r="5" spans="1:16" s="44" customFormat="1" ht="13.5" customHeight="1">
      <c r="A5" s="214" t="s">
        <v>7</v>
      </c>
      <c r="B5" s="219" t="s">
        <v>338</v>
      </c>
      <c r="C5" s="129">
        <v>2565</v>
      </c>
      <c r="D5" s="129">
        <v>2565</v>
      </c>
      <c r="E5" s="129">
        <v>2567</v>
      </c>
      <c r="F5" s="129">
        <v>2567</v>
      </c>
      <c r="G5" s="129">
        <v>2567</v>
      </c>
      <c r="H5" s="129">
        <v>2567</v>
      </c>
      <c r="I5" s="129">
        <v>2567</v>
      </c>
      <c r="J5" s="129">
        <v>2567</v>
      </c>
      <c r="K5" s="129">
        <v>2567</v>
      </c>
      <c r="L5" s="129">
        <v>2567</v>
      </c>
      <c r="M5" s="129">
        <v>2567</v>
      </c>
      <c r="N5" s="129">
        <v>2567</v>
      </c>
      <c r="O5" s="152">
        <f t="shared" si="0"/>
        <v>30800</v>
      </c>
      <c r="P5" s="284"/>
    </row>
    <row r="6" spans="1:16" s="44" customFormat="1" ht="13.5" customHeight="1">
      <c r="A6" s="214" t="s">
        <v>8</v>
      </c>
      <c r="B6" s="218" t="s">
        <v>132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50">
        <f t="shared" si="0"/>
        <v>0</v>
      </c>
      <c r="P6" s="284"/>
    </row>
    <row r="7" spans="1:16" s="44" customFormat="1" ht="13.5" customHeight="1">
      <c r="A7" s="214" t="s">
        <v>9</v>
      </c>
      <c r="B7" s="218" t="s">
        <v>123</v>
      </c>
      <c r="C7" s="127">
        <v>10084</v>
      </c>
      <c r="D7" s="127">
        <v>10084</v>
      </c>
      <c r="E7" s="127">
        <v>10084</v>
      </c>
      <c r="F7" s="127">
        <v>10084</v>
      </c>
      <c r="G7" s="127">
        <v>10084</v>
      </c>
      <c r="H7" s="127">
        <v>10084</v>
      </c>
      <c r="I7" s="127">
        <v>10084</v>
      </c>
      <c r="J7" s="127">
        <v>10084</v>
      </c>
      <c r="K7" s="127">
        <v>10084</v>
      </c>
      <c r="L7" s="127">
        <v>10084</v>
      </c>
      <c r="M7" s="127">
        <v>10084</v>
      </c>
      <c r="N7" s="127">
        <v>10084</v>
      </c>
      <c r="O7" s="150">
        <f>SUM(C7:N7)</f>
        <v>121008</v>
      </c>
      <c r="P7" s="284"/>
    </row>
    <row r="8" spans="1:16" s="44" customFormat="1" ht="13.5" customHeight="1">
      <c r="A8" s="214" t="s">
        <v>10</v>
      </c>
      <c r="B8" s="218" t="s">
        <v>216</v>
      </c>
      <c r="C8" s="127">
        <v>1283</v>
      </c>
      <c r="D8" s="127">
        <v>1283</v>
      </c>
      <c r="E8" s="127">
        <v>111283</v>
      </c>
      <c r="F8" s="127">
        <v>1284</v>
      </c>
      <c r="G8" s="127">
        <v>1284</v>
      </c>
      <c r="H8" s="127">
        <v>1284</v>
      </c>
      <c r="I8" s="127">
        <v>1284</v>
      </c>
      <c r="J8" s="127">
        <v>1284</v>
      </c>
      <c r="K8" s="127">
        <v>1284</v>
      </c>
      <c r="L8" s="127">
        <v>1284</v>
      </c>
      <c r="M8" s="127">
        <v>1284</v>
      </c>
      <c r="N8" s="127">
        <v>1284</v>
      </c>
      <c r="O8" s="150">
        <f>SUM(C8:N8)</f>
        <v>125405</v>
      </c>
      <c r="P8" s="284"/>
    </row>
    <row r="9" spans="1:16" s="44" customFormat="1" ht="13.5" customHeight="1">
      <c r="A9" s="214" t="s">
        <v>11</v>
      </c>
      <c r="B9" s="218" t="s">
        <v>113</v>
      </c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50">
        <f t="shared" si="0"/>
        <v>0</v>
      </c>
      <c r="P9" s="284"/>
    </row>
    <row r="10" spans="1:16" s="44" customFormat="1" ht="13.5" customHeight="1">
      <c r="A10" s="214" t="s">
        <v>12</v>
      </c>
      <c r="B10" s="218" t="s">
        <v>133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>
        <v>32005</v>
      </c>
      <c r="O10" s="150">
        <f t="shared" si="0"/>
        <v>32005</v>
      </c>
      <c r="P10" s="284"/>
    </row>
    <row r="11" spans="1:16" s="44" customFormat="1" ht="13.5" customHeight="1" thickBot="1">
      <c r="A11" s="214" t="s">
        <v>13</v>
      </c>
      <c r="B11" s="220" t="s">
        <v>135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51">
        <f t="shared" si="0"/>
        <v>0</v>
      </c>
      <c r="P11" s="284"/>
    </row>
    <row r="12" spans="1:16" s="43" customFormat="1" ht="15.75" customHeight="1" thickBot="1">
      <c r="A12" s="63" t="s">
        <v>14</v>
      </c>
      <c r="B12" s="221" t="s">
        <v>186</v>
      </c>
      <c r="C12" s="148">
        <f aca="true" t="shared" si="1" ref="C12:N12">SUM(C3:C11)</f>
        <v>15251</v>
      </c>
      <c r="D12" s="148">
        <f t="shared" si="1"/>
        <v>15251</v>
      </c>
      <c r="E12" s="148">
        <f t="shared" si="1"/>
        <v>125253</v>
      </c>
      <c r="F12" s="148">
        <f t="shared" si="1"/>
        <v>15254</v>
      </c>
      <c r="G12" s="148">
        <f t="shared" si="1"/>
        <v>15254</v>
      </c>
      <c r="H12" s="148">
        <f t="shared" si="1"/>
        <v>15254</v>
      </c>
      <c r="I12" s="148">
        <f t="shared" si="1"/>
        <v>15254</v>
      </c>
      <c r="J12" s="148">
        <f t="shared" si="1"/>
        <v>15255</v>
      </c>
      <c r="K12" s="148">
        <f t="shared" si="1"/>
        <v>15255</v>
      </c>
      <c r="L12" s="148">
        <f t="shared" si="1"/>
        <v>15255</v>
      </c>
      <c r="M12" s="148">
        <f t="shared" si="1"/>
        <v>15255</v>
      </c>
      <c r="N12" s="148">
        <f t="shared" si="1"/>
        <v>47260</v>
      </c>
      <c r="O12" s="149">
        <f t="shared" si="0"/>
        <v>325051</v>
      </c>
      <c r="P12" s="283"/>
    </row>
    <row r="13" spans="1:16" s="43" customFormat="1" ht="15" customHeight="1" thickBot="1">
      <c r="A13" s="63" t="s">
        <v>15</v>
      </c>
      <c r="B13" s="222" t="s">
        <v>52</v>
      </c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4"/>
      <c r="P13" s="283"/>
    </row>
    <row r="14" spans="1:16" s="44" customFormat="1" ht="13.5" customHeight="1">
      <c r="A14" s="64" t="s">
        <v>16</v>
      </c>
      <c r="B14" s="219" t="s">
        <v>66</v>
      </c>
      <c r="C14" s="129">
        <v>1597</v>
      </c>
      <c r="D14" s="129">
        <v>1597</v>
      </c>
      <c r="E14" s="129">
        <v>1597</v>
      </c>
      <c r="F14" s="129">
        <v>1597</v>
      </c>
      <c r="G14" s="129">
        <v>1597</v>
      </c>
      <c r="H14" s="129">
        <v>1597</v>
      </c>
      <c r="I14" s="129">
        <v>1597</v>
      </c>
      <c r="J14" s="129">
        <v>1597</v>
      </c>
      <c r="K14" s="129">
        <v>1597</v>
      </c>
      <c r="L14" s="129">
        <v>1596</v>
      </c>
      <c r="M14" s="129">
        <v>1596</v>
      </c>
      <c r="N14" s="129">
        <v>1596</v>
      </c>
      <c r="O14" s="152">
        <f aca="true" t="shared" si="2" ref="O14:O24">SUM(C14:N14)</f>
        <v>19161</v>
      </c>
      <c r="P14" s="284"/>
    </row>
    <row r="15" spans="1:16" s="44" customFormat="1" ht="13.5" customHeight="1">
      <c r="A15" s="62" t="s">
        <v>17</v>
      </c>
      <c r="B15" s="218" t="s">
        <v>108</v>
      </c>
      <c r="C15" s="127">
        <v>432</v>
      </c>
      <c r="D15" s="127">
        <v>431</v>
      </c>
      <c r="E15" s="127">
        <v>431</v>
      </c>
      <c r="F15" s="127">
        <v>431</v>
      </c>
      <c r="G15" s="127">
        <v>431</v>
      </c>
      <c r="H15" s="127">
        <v>431</v>
      </c>
      <c r="I15" s="127">
        <v>431</v>
      </c>
      <c r="J15" s="127">
        <v>431</v>
      </c>
      <c r="K15" s="127">
        <v>431</v>
      </c>
      <c r="L15" s="127">
        <v>431</v>
      </c>
      <c r="M15" s="127">
        <v>431</v>
      </c>
      <c r="N15" s="127">
        <v>431</v>
      </c>
      <c r="O15" s="150">
        <f t="shared" si="2"/>
        <v>5173</v>
      </c>
      <c r="P15" s="284"/>
    </row>
    <row r="16" spans="1:16" s="44" customFormat="1" ht="13.5" customHeight="1">
      <c r="A16" s="62" t="s">
        <v>18</v>
      </c>
      <c r="B16" s="218" t="s">
        <v>54</v>
      </c>
      <c r="C16" s="127">
        <v>2724</v>
      </c>
      <c r="D16" s="127">
        <v>2724</v>
      </c>
      <c r="E16" s="127">
        <v>2724</v>
      </c>
      <c r="F16" s="127">
        <v>2724</v>
      </c>
      <c r="G16" s="127">
        <v>2724</v>
      </c>
      <c r="H16" s="127">
        <v>2724</v>
      </c>
      <c r="I16" s="127">
        <v>2724</v>
      </c>
      <c r="J16" s="127">
        <v>2724</v>
      </c>
      <c r="K16" s="127">
        <v>2724</v>
      </c>
      <c r="L16" s="127">
        <v>2724</v>
      </c>
      <c r="M16" s="127">
        <v>2723</v>
      </c>
      <c r="N16" s="127">
        <v>2723</v>
      </c>
      <c r="O16" s="150">
        <f t="shared" si="2"/>
        <v>32686</v>
      </c>
      <c r="P16" s="284"/>
    </row>
    <row r="17" spans="1:16" s="44" customFormat="1" ht="13.5" customHeight="1">
      <c r="A17" s="62" t="s">
        <v>19</v>
      </c>
      <c r="B17" s="218" t="s">
        <v>146</v>
      </c>
      <c r="C17" s="127"/>
      <c r="D17" s="127"/>
      <c r="E17" s="127">
        <v>122561</v>
      </c>
      <c r="F17" s="127"/>
      <c r="G17" s="127"/>
      <c r="H17" s="127"/>
      <c r="I17" s="127"/>
      <c r="J17" s="127"/>
      <c r="K17" s="127"/>
      <c r="L17" s="127"/>
      <c r="M17" s="127"/>
      <c r="N17" s="127"/>
      <c r="O17" s="150">
        <f t="shared" si="2"/>
        <v>122561</v>
      </c>
      <c r="P17" s="284"/>
    </row>
    <row r="18" spans="1:16" s="44" customFormat="1" ht="13.5" customHeight="1">
      <c r="A18" s="62" t="s">
        <v>20</v>
      </c>
      <c r="B18" s="218" t="s">
        <v>217</v>
      </c>
      <c r="C18" s="127">
        <v>8408</v>
      </c>
      <c r="D18" s="127">
        <v>8408</v>
      </c>
      <c r="E18" s="127">
        <v>8408</v>
      </c>
      <c r="F18" s="127">
        <v>8408</v>
      </c>
      <c r="G18" s="127">
        <v>8408</v>
      </c>
      <c r="H18" s="127">
        <v>8408</v>
      </c>
      <c r="I18" s="127">
        <v>8408</v>
      </c>
      <c r="J18" s="127">
        <v>8408</v>
      </c>
      <c r="K18" s="127">
        <v>8409</v>
      </c>
      <c r="L18" s="127">
        <v>8409</v>
      </c>
      <c r="M18" s="127">
        <v>8409</v>
      </c>
      <c r="N18" s="127">
        <v>8409</v>
      </c>
      <c r="O18" s="150">
        <f t="shared" si="2"/>
        <v>100900</v>
      </c>
      <c r="P18" s="284"/>
    </row>
    <row r="19" spans="1:16" s="44" customFormat="1" ht="13.5" customHeight="1">
      <c r="A19" s="62" t="s">
        <v>21</v>
      </c>
      <c r="B19" s="218" t="s">
        <v>218</v>
      </c>
      <c r="C19" s="127">
        <v>223</v>
      </c>
      <c r="D19" s="127">
        <v>223</v>
      </c>
      <c r="E19" s="127">
        <v>223</v>
      </c>
      <c r="F19" s="127">
        <v>223</v>
      </c>
      <c r="G19" s="127">
        <v>223</v>
      </c>
      <c r="H19" s="127">
        <v>223</v>
      </c>
      <c r="I19" s="127">
        <v>223</v>
      </c>
      <c r="J19" s="127">
        <v>223</v>
      </c>
      <c r="K19" s="127">
        <v>223</v>
      </c>
      <c r="L19" s="127">
        <v>223</v>
      </c>
      <c r="M19" s="127">
        <v>223</v>
      </c>
      <c r="N19" s="127">
        <v>224</v>
      </c>
      <c r="O19" s="150">
        <f t="shared" si="2"/>
        <v>2677</v>
      </c>
      <c r="P19" s="284"/>
    </row>
    <row r="20" spans="1:16" s="44" customFormat="1" ht="13.5" customHeight="1">
      <c r="A20" s="62" t="s">
        <v>22</v>
      </c>
      <c r="B20" s="218" t="s">
        <v>36</v>
      </c>
      <c r="C20" s="127"/>
      <c r="D20" s="127"/>
      <c r="E20" s="127"/>
      <c r="F20" s="127"/>
      <c r="G20" s="127"/>
      <c r="H20" s="127"/>
      <c r="I20" s="127"/>
      <c r="J20" s="127"/>
      <c r="K20" s="127"/>
      <c r="L20" s="127">
        <v>5200</v>
      </c>
      <c r="M20" s="127">
        <v>6724</v>
      </c>
      <c r="N20" s="127">
        <v>10000</v>
      </c>
      <c r="O20" s="150">
        <f t="shared" si="2"/>
        <v>21924</v>
      </c>
      <c r="P20" s="284"/>
    </row>
    <row r="21" spans="1:16" s="44" customFormat="1" ht="13.5" customHeight="1">
      <c r="A21" s="62" t="s">
        <v>23</v>
      </c>
      <c r="B21" s="218" t="s">
        <v>219</v>
      </c>
      <c r="C21" s="127"/>
      <c r="D21" s="127"/>
      <c r="E21" s="127">
        <v>19969</v>
      </c>
      <c r="F21" s="127"/>
      <c r="G21" s="127"/>
      <c r="H21" s="127"/>
      <c r="I21" s="127"/>
      <c r="J21" s="127"/>
      <c r="K21" s="127"/>
      <c r="L21" s="127"/>
      <c r="M21" s="127"/>
      <c r="N21" s="127"/>
      <c r="O21" s="150">
        <f t="shared" si="2"/>
        <v>19969</v>
      </c>
      <c r="P21" s="284"/>
    </row>
    <row r="22" spans="1:16" s="44" customFormat="1" ht="13.5" customHeight="1">
      <c r="A22" s="62" t="s">
        <v>24</v>
      </c>
      <c r="B22" s="218" t="s">
        <v>115</v>
      </c>
      <c r="C22" s="128"/>
      <c r="D22" s="128"/>
      <c r="E22" s="128"/>
      <c r="F22" s="127"/>
      <c r="G22" s="127"/>
      <c r="H22" s="127"/>
      <c r="I22" s="127"/>
      <c r="J22" s="127"/>
      <c r="K22" s="127"/>
      <c r="L22" s="127"/>
      <c r="M22" s="127"/>
      <c r="N22" s="127"/>
      <c r="O22" s="150">
        <f t="shared" si="2"/>
        <v>0</v>
      </c>
      <c r="P22" s="284"/>
    </row>
    <row r="23" spans="1:16" s="44" customFormat="1" ht="13.5" customHeight="1" thickBot="1">
      <c r="A23" s="62" t="s">
        <v>26</v>
      </c>
      <c r="B23" s="218" t="s">
        <v>57</v>
      </c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50">
        <f t="shared" si="2"/>
        <v>0</v>
      </c>
      <c r="P23" s="284"/>
    </row>
    <row r="24" spans="1:16" s="43" customFormat="1" ht="15.75" customHeight="1" thickBot="1">
      <c r="A24" s="65" t="s">
        <v>27</v>
      </c>
      <c r="B24" s="221" t="s">
        <v>187</v>
      </c>
      <c r="C24" s="148">
        <f aca="true" t="shared" si="3" ref="C24:M24">SUM(C14:C23)</f>
        <v>13384</v>
      </c>
      <c r="D24" s="148">
        <f t="shared" si="3"/>
        <v>13383</v>
      </c>
      <c r="E24" s="148">
        <f t="shared" si="3"/>
        <v>155913</v>
      </c>
      <c r="F24" s="148">
        <f t="shared" si="3"/>
        <v>13383</v>
      </c>
      <c r="G24" s="148">
        <f t="shared" si="3"/>
        <v>13383</v>
      </c>
      <c r="H24" s="148">
        <f t="shared" si="3"/>
        <v>13383</v>
      </c>
      <c r="I24" s="148">
        <f t="shared" si="3"/>
        <v>13383</v>
      </c>
      <c r="J24" s="148">
        <f t="shared" si="3"/>
        <v>13383</v>
      </c>
      <c r="K24" s="148">
        <f t="shared" si="3"/>
        <v>13384</v>
      </c>
      <c r="L24" s="148">
        <f t="shared" si="3"/>
        <v>18583</v>
      </c>
      <c r="M24" s="148">
        <f t="shared" si="3"/>
        <v>20106</v>
      </c>
      <c r="N24" s="148">
        <f>SUM(N14:N23)</f>
        <v>23383</v>
      </c>
      <c r="O24" s="149">
        <f t="shared" si="2"/>
        <v>325051</v>
      </c>
      <c r="P24" s="283"/>
    </row>
    <row r="25" spans="1:15" ht="16.5" thickBot="1">
      <c r="A25" s="215" t="s">
        <v>28</v>
      </c>
      <c r="B25" s="223" t="s">
        <v>235</v>
      </c>
      <c r="C25" s="224">
        <f aca="true" t="shared" si="4" ref="C25:O25">C12-C24</f>
        <v>1867</v>
      </c>
      <c r="D25" s="224">
        <f t="shared" si="4"/>
        <v>1868</v>
      </c>
      <c r="E25" s="224">
        <f t="shared" si="4"/>
        <v>-30660</v>
      </c>
      <c r="F25" s="224">
        <f t="shared" si="4"/>
        <v>1871</v>
      </c>
      <c r="G25" s="224">
        <f t="shared" si="4"/>
        <v>1871</v>
      </c>
      <c r="H25" s="224">
        <f t="shared" si="4"/>
        <v>1871</v>
      </c>
      <c r="I25" s="224">
        <f t="shared" si="4"/>
        <v>1871</v>
      </c>
      <c r="J25" s="224">
        <f t="shared" si="4"/>
        <v>1872</v>
      </c>
      <c r="K25" s="224">
        <f t="shared" si="4"/>
        <v>1871</v>
      </c>
      <c r="L25" s="224">
        <f t="shared" si="4"/>
        <v>-3328</v>
      </c>
      <c r="M25" s="224">
        <f t="shared" si="4"/>
        <v>-4851</v>
      </c>
      <c r="N25" s="224">
        <f>N12-N24</f>
        <v>23877</v>
      </c>
      <c r="O25" s="225">
        <f t="shared" si="4"/>
        <v>0</v>
      </c>
    </row>
    <row r="26" spans="1:15" ht="16.5" thickBot="1">
      <c r="A26" s="32"/>
      <c r="B26" s="286" t="s">
        <v>236</v>
      </c>
      <c r="C26" s="287"/>
      <c r="D26" s="288">
        <f>C25+D25</f>
        <v>3735</v>
      </c>
      <c r="E26" s="288">
        <f aca="true" t="shared" si="5" ref="E26:L26">D26+E25</f>
        <v>-26925</v>
      </c>
      <c r="F26" s="288">
        <f>E26+F25</f>
        <v>-25054</v>
      </c>
      <c r="G26" s="288">
        <f t="shared" si="5"/>
        <v>-23183</v>
      </c>
      <c r="H26" s="288">
        <f t="shared" si="5"/>
        <v>-21312</v>
      </c>
      <c r="I26" s="288">
        <f t="shared" si="5"/>
        <v>-19441</v>
      </c>
      <c r="J26" s="288">
        <f t="shared" si="5"/>
        <v>-17569</v>
      </c>
      <c r="K26" s="288">
        <f t="shared" si="5"/>
        <v>-15698</v>
      </c>
      <c r="L26" s="288">
        <f t="shared" si="5"/>
        <v>-19026</v>
      </c>
      <c r="M26" s="288">
        <f>L26+M25</f>
        <v>-23877</v>
      </c>
      <c r="N26" s="288">
        <f>M26+N25</f>
        <v>0</v>
      </c>
      <c r="O26" s="289"/>
    </row>
  </sheetData>
  <sheetProtection/>
  <printOptions horizontalCentered="1"/>
  <pageMargins left="0.79" right="0.2755905511811024" top="1.33" bottom="0.82" header="0.67" footer="0.5118110236220472"/>
  <pageSetup horizontalDpi="600" verticalDpi="600" orientation="landscape" paperSize="9" scale="95" r:id="rId1"/>
  <headerFooter alignWithMargins="0">
    <oddHeader>&amp;C&amp;"Times New Roman CE,Félkövér"&amp;12Likviditási terv
(tervezett adatok alapján)
2015. évre&amp;R&amp;"Times New Roman CE,Félkövér dőlt"&amp;12 15. sz. melléklet&amp;"Times New Roman CE,Normál"&amp;10
&amp;"Times New Roman CE,Félkövér dőlt"Ezer forintban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94"/>
  <sheetViews>
    <sheetView tabSelected="1" view="pageLayout" zoomScale="110" zoomScalePageLayoutView="110" workbookViewId="0" topLeftCell="A1">
      <selection activeCell="E1" sqref="E1"/>
    </sheetView>
  </sheetViews>
  <sheetFormatPr defaultColWidth="9.00390625" defaultRowHeight="12.75"/>
  <cols>
    <col min="1" max="1" width="8.50390625" style="46" customWidth="1"/>
    <col min="2" max="2" width="51.00390625" style="46" customWidth="1"/>
    <col min="3" max="3" width="14.375" style="46" customWidth="1"/>
    <col min="4" max="4" width="12.125" style="302" customWidth="1"/>
    <col min="5" max="5" width="13.125" style="302" customWidth="1"/>
    <col min="6" max="16384" width="9.375" style="46" customWidth="1"/>
  </cols>
  <sheetData>
    <row r="1" spans="1:5" ht="15.75" customHeight="1">
      <c r="A1" s="155" t="s">
        <v>0</v>
      </c>
      <c r="B1" s="155"/>
      <c r="C1" s="155"/>
      <c r="D1" s="298"/>
      <c r="E1" s="298"/>
    </row>
    <row r="2" spans="1:5" ht="15.75" customHeight="1" thickBot="1">
      <c r="A2" s="156"/>
      <c r="B2" s="156"/>
      <c r="C2" s="156"/>
      <c r="D2" s="386" t="s">
        <v>43</v>
      </c>
      <c r="E2" s="386"/>
    </row>
    <row r="3" spans="1:5" ht="37.5" customHeight="1" thickBot="1">
      <c r="A3" s="173" t="s">
        <v>1</v>
      </c>
      <c r="B3" s="174" t="s">
        <v>2</v>
      </c>
      <c r="C3" s="174" t="s">
        <v>360</v>
      </c>
      <c r="D3" s="174" t="s">
        <v>362</v>
      </c>
      <c r="E3" s="334" t="s">
        <v>361</v>
      </c>
    </row>
    <row r="4" spans="1:5" s="177" customFormat="1" ht="12" customHeight="1" thickBot="1">
      <c r="A4" s="175">
        <v>1</v>
      </c>
      <c r="B4" s="176">
        <v>2</v>
      </c>
      <c r="C4" s="176">
        <v>3</v>
      </c>
      <c r="D4" s="176">
        <v>4</v>
      </c>
      <c r="E4" s="335">
        <v>5</v>
      </c>
    </row>
    <row r="5" spans="1:6" s="47" customFormat="1" ht="12" customHeight="1" thickBot="1">
      <c r="A5" s="228" t="s">
        <v>3</v>
      </c>
      <c r="B5" s="182" t="s">
        <v>249</v>
      </c>
      <c r="C5" s="240">
        <f>C6+C7</f>
        <v>52222</v>
      </c>
      <c r="D5" s="240">
        <f>D6+D7</f>
        <v>32571</v>
      </c>
      <c r="E5" s="336">
        <f>E6+E7</f>
        <v>46633</v>
      </c>
      <c r="F5" s="365"/>
    </row>
    <row r="6" spans="1:6" s="47" customFormat="1" ht="12" customHeight="1" thickBot="1">
      <c r="A6" s="290" t="s">
        <v>241</v>
      </c>
      <c r="B6" s="183" t="s">
        <v>5</v>
      </c>
      <c r="C6" s="241">
        <v>21422</v>
      </c>
      <c r="D6" s="241">
        <v>11660</v>
      </c>
      <c r="E6" s="337">
        <v>15833</v>
      </c>
      <c r="F6" s="365"/>
    </row>
    <row r="7" spans="1:6" s="47" customFormat="1" ht="12" customHeight="1" thickBot="1">
      <c r="A7" s="290" t="s">
        <v>172</v>
      </c>
      <c r="B7" s="183" t="s">
        <v>250</v>
      </c>
      <c r="C7" s="242">
        <f>SUM(C8:C11)</f>
        <v>30800</v>
      </c>
      <c r="D7" s="242">
        <f>SUM(D8:D11)</f>
        <v>20911</v>
      </c>
      <c r="E7" s="242">
        <f>SUM(E8:E11)</f>
        <v>30800</v>
      </c>
      <c r="F7" s="365"/>
    </row>
    <row r="8" spans="1:6" s="47" customFormat="1" ht="12" customHeight="1">
      <c r="A8" s="230" t="s">
        <v>242</v>
      </c>
      <c r="B8" s="187" t="s">
        <v>114</v>
      </c>
      <c r="C8" s="243"/>
      <c r="D8" s="243"/>
      <c r="E8" s="338"/>
      <c r="F8" s="365"/>
    </row>
    <row r="9" spans="1:6" s="47" customFormat="1" ht="12" customHeight="1">
      <c r="A9" s="231" t="s">
        <v>243</v>
      </c>
      <c r="B9" s="188" t="s">
        <v>45</v>
      </c>
      <c r="C9" s="189">
        <v>26600</v>
      </c>
      <c r="D9" s="189">
        <v>20825</v>
      </c>
      <c r="E9" s="324">
        <v>26600</v>
      </c>
      <c r="F9" s="365"/>
    </row>
    <row r="10" spans="1:6" s="47" customFormat="1" ht="12" customHeight="1">
      <c r="A10" s="231" t="s">
        <v>244</v>
      </c>
      <c r="B10" s="188" t="s">
        <v>46</v>
      </c>
      <c r="C10" s="189">
        <v>3600</v>
      </c>
      <c r="D10" s="189" t="s">
        <v>353</v>
      </c>
      <c r="E10" s="324">
        <v>3600</v>
      </c>
      <c r="F10" s="365"/>
    </row>
    <row r="11" spans="1:6" s="47" customFormat="1" ht="12" customHeight="1" thickBot="1">
      <c r="A11" s="232" t="s">
        <v>245</v>
      </c>
      <c r="B11" s="191" t="s">
        <v>47</v>
      </c>
      <c r="C11" s="244">
        <v>600</v>
      </c>
      <c r="D11" s="244">
        <v>86</v>
      </c>
      <c r="E11" s="325">
        <v>600</v>
      </c>
      <c r="F11" s="365"/>
    </row>
    <row r="12" spans="1:6" s="47" customFormat="1" ht="12" customHeight="1" thickBot="1">
      <c r="A12" s="229" t="s">
        <v>4</v>
      </c>
      <c r="B12" s="183" t="s">
        <v>251</v>
      </c>
      <c r="C12" s="242">
        <f>SUM(C13:C15)</f>
        <v>0</v>
      </c>
      <c r="D12" s="242">
        <f>SUM(D13:D15)</f>
        <v>0</v>
      </c>
      <c r="E12" s="242">
        <f>SUM(E13:E15)</f>
        <v>0</v>
      </c>
      <c r="F12" s="365"/>
    </row>
    <row r="13" spans="1:6" s="47" customFormat="1" ht="12" customHeight="1">
      <c r="A13" s="233" t="s">
        <v>246</v>
      </c>
      <c r="B13" s="192" t="s">
        <v>111</v>
      </c>
      <c r="C13" s="245"/>
      <c r="D13" s="245"/>
      <c r="E13" s="354"/>
      <c r="F13" s="365"/>
    </row>
    <row r="14" spans="1:6" s="47" customFormat="1" ht="12" customHeight="1">
      <c r="A14" s="230" t="s">
        <v>247</v>
      </c>
      <c r="B14" s="188" t="s">
        <v>110</v>
      </c>
      <c r="C14" s="243"/>
      <c r="D14" s="243"/>
      <c r="E14" s="352"/>
      <c r="F14" s="365"/>
    </row>
    <row r="15" spans="1:6" s="47" customFormat="1" ht="12" customHeight="1" thickBot="1">
      <c r="A15" s="234" t="s">
        <v>248</v>
      </c>
      <c r="B15" s="194" t="s">
        <v>112</v>
      </c>
      <c r="C15" s="246"/>
      <c r="D15" s="246"/>
      <c r="E15" s="355"/>
      <c r="F15" s="365"/>
    </row>
    <row r="16" spans="1:6" s="47" customFormat="1" ht="12" customHeight="1" thickBot="1">
      <c r="A16" s="229" t="s">
        <v>6</v>
      </c>
      <c r="B16" s="183" t="s">
        <v>356</v>
      </c>
      <c r="C16" s="242">
        <f>C17+C18+C19+C20+C21+C23+C24+C25+C26+C27+C28</f>
        <v>107991</v>
      </c>
      <c r="D16" s="242">
        <f>D17+D18+D19+D20+D21+D23+D24+D25+D26+D27+D28</f>
        <v>92419</v>
      </c>
      <c r="E16" s="242">
        <f>SUM(E20:E28)</f>
        <v>121008</v>
      </c>
      <c r="F16" s="365"/>
    </row>
    <row r="17" spans="1:6" s="47" customFormat="1" ht="12" customHeight="1">
      <c r="A17" s="233" t="s">
        <v>150</v>
      </c>
      <c r="B17" s="192" t="s">
        <v>149</v>
      </c>
      <c r="C17" s="245"/>
      <c r="D17" s="245"/>
      <c r="E17" s="339"/>
      <c r="F17" s="365"/>
    </row>
    <row r="18" spans="1:6" s="47" customFormat="1" ht="12" customHeight="1">
      <c r="A18" s="231" t="s">
        <v>151</v>
      </c>
      <c r="B18" s="188" t="s">
        <v>118</v>
      </c>
      <c r="C18" s="189"/>
      <c r="D18" s="189"/>
      <c r="E18" s="324"/>
      <c r="F18" s="365"/>
    </row>
    <row r="19" spans="1:6" s="47" customFormat="1" ht="12" customHeight="1">
      <c r="A19" s="231" t="s">
        <v>152</v>
      </c>
      <c r="B19" s="188" t="s">
        <v>299</v>
      </c>
      <c r="C19" s="189"/>
      <c r="D19" s="189"/>
      <c r="E19" s="324"/>
      <c r="F19" s="365"/>
    </row>
    <row r="20" spans="1:6" s="47" customFormat="1" ht="12" customHeight="1">
      <c r="A20" s="234" t="s">
        <v>153</v>
      </c>
      <c r="B20" s="188" t="s">
        <v>300</v>
      </c>
      <c r="C20" s="246">
        <v>10932</v>
      </c>
      <c r="D20" s="246">
        <v>9141</v>
      </c>
      <c r="E20" s="315">
        <v>13425</v>
      </c>
      <c r="F20" s="365"/>
    </row>
    <row r="21" spans="1:6" s="47" customFormat="1" ht="12" customHeight="1">
      <c r="A21" s="234" t="s">
        <v>252</v>
      </c>
      <c r="B21" s="188" t="s">
        <v>327</v>
      </c>
      <c r="C21" s="246">
        <v>85701</v>
      </c>
      <c r="D21" s="246">
        <v>64349</v>
      </c>
      <c r="E21" s="315">
        <v>88089</v>
      </c>
      <c r="F21" s="365"/>
    </row>
    <row r="22" spans="1:6" s="47" customFormat="1" ht="12" customHeight="1">
      <c r="A22" s="234" t="s">
        <v>253</v>
      </c>
      <c r="B22" s="188" t="s">
        <v>328</v>
      </c>
      <c r="C22" s="246"/>
      <c r="D22" s="246"/>
      <c r="E22" s="315">
        <v>12125</v>
      </c>
      <c r="F22" s="365"/>
    </row>
    <row r="23" spans="1:6" s="47" customFormat="1" ht="12" customHeight="1">
      <c r="A23" s="234" t="s">
        <v>254</v>
      </c>
      <c r="B23" s="188" t="s">
        <v>301</v>
      </c>
      <c r="C23" s="246">
        <v>9839</v>
      </c>
      <c r="D23" s="246">
        <v>13201</v>
      </c>
      <c r="E23" s="315">
        <v>6584</v>
      </c>
      <c r="F23" s="365"/>
    </row>
    <row r="24" spans="1:6" s="47" customFormat="1" ht="12" customHeight="1">
      <c r="A24" s="234" t="s">
        <v>303</v>
      </c>
      <c r="B24" s="188" t="s">
        <v>302</v>
      </c>
      <c r="C24" s="246">
        <v>1509</v>
      </c>
      <c r="D24" s="246">
        <v>1147</v>
      </c>
      <c r="E24" s="315">
        <v>785</v>
      </c>
      <c r="F24" s="365"/>
    </row>
    <row r="25" spans="1:6" s="47" customFormat="1" ht="12" customHeight="1">
      <c r="A25" s="234" t="s">
        <v>304</v>
      </c>
      <c r="B25" s="188" t="s">
        <v>118</v>
      </c>
      <c r="C25" s="246">
        <v>10</v>
      </c>
      <c r="D25" s="246">
        <v>223</v>
      </c>
      <c r="E25" s="315">
        <v>0</v>
      </c>
      <c r="F25" s="365"/>
    </row>
    <row r="26" spans="1:6" s="47" customFormat="1" ht="12" customHeight="1">
      <c r="A26" s="234" t="s">
        <v>305</v>
      </c>
      <c r="B26" s="188" t="s">
        <v>342</v>
      </c>
      <c r="C26" s="246"/>
      <c r="D26" s="246">
        <v>4358</v>
      </c>
      <c r="E26" s="315"/>
      <c r="F26" s="365"/>
    </row>
    <row r="27" spans="1:6" s="47" customFormat="1" ht="12" customHeight="1">
      <c r="A27" s="234" t="s">
        <v>306</v>
      </c>
      <c r="B27" s="188" t="s">
        <v>49</v>
      </c>
      <c r="C27" s="189"/>
      <c r="D27" s="189"/>
      <c r="E27" s="353"/>
      <c r="F27" s="365"/>
    </row>
    <row r="28" spans="1:6" s="47" customFormat="1" ht="12" customHeight="1">
      <c r="A28" s="235" t="s">
        <v>306</v>
      </c>
      <c r="B28" s="196" t="s">
        <v>168</v>
      </c>
      <c r="C28" s="247">
        <f>C29+C30+C31+C32</f>
        <v>0</v>
      </c>
      <c r="D28" s="247">
        <f>D29+D30+D31+D32</f>
        <v>0</v>
      </c>
      <c r="E28" s="356">
        <f>E29+E30+E31+E32</f>
        <v>0</v>
      </c>
      <c r="F28" s="365"/>
    </row>
    <row r="29" spans="1:6" s="47" customFormat="1" ht="12" customHeight="1">
      <c r="A29" s="231" t="s">
        <v>307</v>
      </c>
      <c r="B29" s="197" t="s">
        <v>189</v>
      </c>
      <c r="C29" s="248"/>
      <c r="D29" s="248"/>
      <c r="E29" s="357"/>
      <c r="F29" s="365"/>
    </row>
    <row r="30" spans="1:6" s="47" customFormat="1" ht="12" customHeight="1">
      <c r="A30" s="231" t="s">
        <v>308</v>
      </c>
      <c r="B30" s="197" t="s">
        <v>136</v>
      </c>
      <c r="C30" s="248"/>
      <c r="D30" s="248"/>
      <c r="E30" s="357"/>
      <c r="F30" s="365"/>
    </row>
    <row r="31" spans="1:6" s="47" customFormat="1" ht="12" customHeight="1">
      <c r="A31" s="231" t="s">
        <v>309</v>
      </c>
      <c r="B31" s="197" t="s">
        <v>298</v>
      </c>
      <c r="C31" s="248"/>
      <c r="D31" s="248"/>
      <c r="E31" s="357"/>
      <c r="F31" s="365"/>
    </row>
    <row r="32" spans="1:6" s="47" customFormat="1" ht="12" customHeight="1" thickBot="1">
      <c r="A32" s="234" t="s">
        <v>310</v>
      </c>
      <c r="B32" s="198" t="s">
        <v>49</v>
      </c>
      <c r="C32" s="249"/>
      <c r="D32" s="249"/>
      <c r="E32" s="358"/>
      <c r="F32" s="365"/>
    </row>
    <row r="33" spans="1:6" s="47" customFormat="1" ht="12" customHeight="1" thickBot="1">
      <c r="A33" s="229" t="s">
        <v>7</v>
      </c>
      <c r="B33" s="183" t="s">
        <v>255</v>
      </c>
      <c r="C33" s="242">
        <f>C34+C41</f>
        <v>238511</v>
      </c>
      <c r="D33" s="242">
        <f>D34+D41</f>
        <v>24589</v>
      </c>
      <c r="E33" s="340">
        <f>E34+E41</f>
        <v>125405</v>
      </c>
      <c r="F33" s="365"/>
    </row>
    <row r="34" spans="1:6" s="47" customFormat="1" ht="12" customHeight="1">
      <c r="A34" s="236" t="s">
        <v>154</v>
      </c>
      <c r="B34" s="199" t="s">
        <v>355</v>
      </c>
      <c r="C34" s="250">
        <f>C35+C36+C37+C38+C39+C40</f>
        <v>15051</v>
      </c>
      <c r="D34" s="250">
        <f>SUM(D36:D40)</f>
        <v>16684</v>
      </c>
      <c r="E34" s="250">
        <f>E35+E36+E37+E38+E39+E40</f>
        <v>5405</v>
      </c>
      <c r="F34" s="365"/>
    </row>
    <row r="35" spans="1:6" s="47" customFormat="1" ht="12" customHeight="1">
      <c r="A35" s="231" t="s">
        <v>256</v>
      </c>
      <c r="B35" s="197" t="s">
        <v>191</v>
      </c>
      <c r="C35" s="248"/>
      <c r="D35" s="248"/>
      <c r="E35" s="327"/>
      <c r="F35" s="365"/>
    </row>
    <row r="36" spans="1:6" s="47" customFormat="1" ht="12" customHeight="1">
      <c r="A36" s="231" t="s">
        <v>257</v>
      </c>
      <c r="B36" s="197" t="s">
        <v>190</v>
      </c>
      <c r="C36" s="248">
        <v>4380</v>
      </c>
      <c r="D36" s="248">
        <v>2831</v>
      </c>
      <c r="E36" s="327">
        <v>3747</v>
      </c>
      <c r="F36" s="365"/>
    </row>
    <row r="37" spans="1:6" s="47" customFormat="1" ht="12" customHeight="1">
      <c r="A37" s="231" t="s">
        <v>258</v>
      </c>
      <c r="B37" s="197" t="s">
        <v>192</v>
      </c>
      <c r="C37" s="248">
        <v>2164</v>
      </c>
      <c r="D37" s="248">
        <v>4685</v>
      </c>
      <c r="E37" s="327">
        <v>1658</v>
      </c>
      <c r="F37" s="365"/>
    </row>
    <row r="38" spans="1:6" s="47" customFormat="1" ht="12" customHeight="1">
      <c r="A38" s="231" t="s">
        <v>258</v>
      </c>
      <c r="B38" s="198" t="s">
        <v>193</v>
      </c>
      <c r="C38" s="249">
        <v>8507</v>
      </c>
      <c r="D38" s="249">
        <v>5579</v>
      </c>
      <c r="E38" s="326">
        <v>0</v>
      </c>
      <c r="F38" s="365"/>
    </row>
    <row r="39" spans="1:6" s="47" customFormat="1" ht="12" customHeight="1">
      <c r="A39" s="231" t="s">
        <v>259</v>
      </c>
      <c r="B39" s="198" t="s">
        <v>335</v>
      </c>
      <c r="C39" s="249"/>
      <c r="D39" s="249">
        <v>3549</v>
      </c>
      <c r="E39" s="326"/>
      <c r="F39" s="365"/>
    </row>
    <row r="40" spans="1:6" s="47" customFormat="1" ht="12" customHeight="1">
      <c r="A40" s="231" t="s">
        <v>260</v>
      </c>
      <c r="B40" s="198" t="s">
        <v>238</v>
      </c>
      <c r="C40" s="249"/>
      <c r="D40" s="249">
        <v>40</v>
      </c>
      <c r="E40" s="326"/>
      <c r="F40" s="365"/>
    </row>
    <row r="41" spans="1:6" s="47" customFormat="1" ht="12" customHeight="1">
      <c r="A41" s="235" t="s">
        <v>155</v>
      </c>
      <c r="B41" s="196" t="s">
        <v>262</v>
      </c>
      <c r="C41" s="247">
        <f>C42+C43+C44+C45</f>
        <v>223460</v>
      </c>
      <c r="D41" s="247">
        <f>D42+D43+D44+D45</f>
        <v>7905</v>
      </c>
      <c r="E41" s="331">
        <f>E42+E43+E44+E45</f>
        <v>120000</v>
      </c>
      <c r="F41" s="365"/>
    </row>
    <row r="42" spans="1:6" s="47" customFormat="1" ht="12" customHeight="1">
      <c r="A42" s="231" t="s">
        <v>261</v>
      </c>
      <c r="B42" s="197" t="s">
        <v>335</v>
      </c>
      <c r="C42" s="248">
        <v>23773</v>
      </c>
      <c r="D42" s="248">
        <v>7905</v>
      </c>
      <c r="E42" s="327">
        <v>120000</v>
      </c>
      <c r="F42" s="365"/>
    </row>
    <row r="43" spans="1:6" s="47" customFormat="1" ht="12" customHeight="1">
      <c r="A43" s="231" t="s">
        <v>263</v>
      </c>
      <c r="B43" s="197" t="s">
        <v>192</v>
      </c>
      <c r="C43" s="248"/>
      <c r="D43" s="248"/>
      <c r="E43" s="327"/>
      <c r="F43" s="365"/>
    </row>
    <row r="44" spans="1:6" s="47" customFormat="1" ht="12" customHeight="1">
      <c r="A44" s="231" t="s">
        <v>264</v>
      </c>
      <c r="B44" s="197" t="s">
        <v>193</v>
      </c>
      <c r="C44" s="248"/>
      <c r="D44" s="248"/>
      <c r="E44" s="327"/>
      <c r="F44" s="365"/>
    </row>
    <row r="45" spans="1:6" s="47" customFormat="1" ht="12" customHeight="1" thickBot="1">
      <c r="A45" s="234" t="s">
        <v>351</v>
      </c>
      <c r="B45" s="198" t="s">
        <v>290</v>
      </c>
      <c r="C45" s="249">
        <v>199687</v>
      </c>
      <c r="D45" s="249">
        <v>0</v>
      </c>
      <c r="E45" s="326">
        <v>0</v>
      </c>
      <c r="F45" s="365"/>
    </row>
    <row r="46" spans="1:6" s="47" customFormat="1" ht="12" customHeight="1" thickBot="1">
      <c r="A46" s="229" t="s">
        <v>8</v>
      </c>
      <c r="B46" s="183" t="s">
        <v>265</v>
      </c>
      <c r="C46" s="212">
        <f>C47+C48</f>
        <v>27896</v>
      </c>
      <c r="D46" s="212">
        <f>D47+D48</f>
        <v>1122</v>
      </c>
      <c r="E46" s="333">
        <f>E47+E48</f>
        <v>0</v>
      </c>
      <c r="F46" s="365"/>
    </row>
    <row r="47" spans="1:6" s="47" customFormat="1" ht="12" customHeight="1">
      <c r="A47" s="237" t="s">
        <v>156</v>
      </c>
      <c r="B47" s="200" t="s">
        <v>165</v>
      </c>
      <c r="C47" s="204"/>
      <c r="D47" s="204"/>
      <c r="E47" s="341"/>
      <c r="F47" s="365"/>
    </row>
    <row r="48" spans="1:6" s="47" customFormat="1" ht="12" customHeight="1" thickBot="1">
      <c r="A48" s="238" t="s">
        <v>157</v>
      </c>
      <c r="B48" s="192" t="s">
        <v>164</v>
      </c>
      <c r="C48" s="239">
        <v>27896</v>
      </c>
      <c r="D48" s="239">
        <v>1122</v>
      </c>
      <c r="E48" s="332">
        <v>0</v>
      </c>
      <c r="F48" s="365"/>
    </row>
    <row r="49" spans="1:6" s="47" customFormat="1" ht="12" customHeight="1" thickBot="1">
      <c r="A49" s="229" t="s">
        <v>9</v>
      </c>
      <c r="B49" s="183" t="s">
        <v>266</v>
      </c>
      <c r="C49" s="242">
        <f>SUM(C50:C51)</f>
        <v>0</v>
      </c>
      <c r="D49" s="242">
        <f>SUM(D50:D51)</f>
        <v>0</v>
      </c>
      <c r="E49" s="340">
        <f>SUM(E50:E51)</f>
        <v>0</v>
      </c>
      <c r="F49" s="365"/>
    </row>
    <row r="50" spans="1:6" s="47" customFormat="1" ht="12" customHeight="1">
      <c r="A50" s="233" t="s">
        <v>158</v>
      </c>
      <c r="B50" s="192" t="s">
        <v>109</v>
      </c>
      <c r="C50" s="245"/>
      <c r="D50" s="245"/>
      <c r="E50" s="339"/>
      <c r="F50" s="365"/>
    </row>
    <row r="51" spans="1:6" s="47" customFormat="1" ht="12" customHeight="1" thickBot="1">
      <c r="A51" s="231" t="s">
        <v>159</v>
      </c>
      <c r="B51" s="188" t="s">
        <v>194</v>
      </c>
      <c r="C51" s="189"/>
      <c r="D51" s="189"/>
      <c r="E51" s="324"/>
      <c r="F51" s="365"/>
    </row>
    <row r="52" spans="1:6" s="47" customFormat="1" ht="12" customHeight="1" thickBot="1">
      <c r="A52" s="229" t="s">
        <v>10</v>
      </c>
      <c r="B52" s="201" t="s">
        <v>357</v>
      </c>
      <c r="C52" s="242">
        <f>C5+C12+C16+C33+C46+C49</f>
        <v>426620</v>
      </c>
      <c r="D52" s="242">
        <f>D5+D12+D16+D33+D46+D49</f>
        <v>150701</v>
      </c>
      <c r="E52" s="340">
        <f>E5+E12+E16+E33+E46+E49</f>
        <v>293046</v>
      </c>
      <c r="F52" s="365"/>
    </row>
    <row r="53" spans="1:6" s="47" customFormat="1" ht="12" customHeight="1">
      <c r="A53" s="236" t="s">
        <v>11</v>
      </c>
      <c r="B53" s="199" t="s">
        <v>169</v>
      </c>
      <c r="C53" s="291">
        <f>SUM(C54:C56)</f>
        <v>7757</v>
      </c>
      <c r="D53" s="291">
        <v>0</v>
      </c>
      <c r="E53" s="291">
        <f>SUM(E54:E56)</f>
        <v>32005</v>
      </c>
      <c r="F53" s="365"/>
    </row>
    <row r="54" spans="1:6" s="47" customFormat="1" ht="12" customHeight="1">
      <c r="A54" s="233" t="s">
        <v>160</v>
      </c>
      <c r="B54" s="202" t="s">
        <v>166</v>
      </c>
      <c r="C54" s="251">
        <v>7757</v>
      </c>
      <c r="D54" s="328">
        <v>0</v>
      </c>
      <c r="E54" s="342">
        <v>32005</v>
      </c>
      <c r="F54" s="365"/>
    </row>
    <row r="55" spans="1:6" s="47" customFormat="1" ht="12" customHeight="1">
      <c r="A55" s="233" t="s">
        <v>161</v>
      </c>
      <c r="B55" s="203" t="s">
        <v>167</v>
      </c>
      <c r="C55" s="252"/>
      <c r="D55" s="248"/>
      <c r="E55" s="327"/>
      <c r="F55" s="365"/>
    </row>
    <row r="56" spans="1:6" s="47" customFormat="1" ht="12" customHeight="1" thickBot="1">
      <c r="A56" s="230" t="s">
        <v>12</v>
      </c>
      <c r="B56" s="187" t="s">
        <v>117</v>
      </c>
      <c r="C56" s="243"/>
      <c r="D56" s="243"/>
      <c r="E56" s="338"/>
      <c r="F56" s="365"/>
    </row>
    <row r="57" spans="1:6" s="47" customFormat="1" ht="12" customHeight="1" thickBot="1">
      <c r="A57" s="229" t="s">
        <v>13</v>
      </c>
      <c r="B57" s="183" t="s">
        <v>119</v>
      </c>
      <c r="C57" s="241"/>
      <c r="D57" s="241"/>
      <c r="E57" s="337"/>
      <c r="F57" s="365"/>
    </row>
    <row r="58" spans="1:6" s="47" customFormat="1" ht="12" customHeight="1" thickBot="1">
      <c r="A58" s="229" t="s">
        <v>14</v>
      </c>
      <c r="B58" s="183" t="s">
        <v>267</v>
      </c>
      <c r="C58" s="242">
        <f>C52+C53+C55+C56+C57</f>
        <v>434377</v>
      </c>
      <c r="D58" s="242">
        <f>D52+D53+D55+D56+D57</f>
        <v>150701</v>
      </c>
      <c r="E58" s="242">
        <f>E52+E53+E55+E56+E57</f>
        <v>325051</v>
      </c>
      <c r="F58" s="365"/>
    </row>
    <row r="59" spans="1:6" s="52" customFormat="1" ht="12.75" customHeight="1">
      <c r="A59" s="157"/>
      <c r="B59" s="158"/>
      <c r="C59" s="51"/>
      <c r="D59" s="299"/>
      <c r="E59" s="299"/>
      <c r="F59" s="365"/>
    </row>
    <row r="60" spans="1:6" s="52" customFormat="1" ht="12.75" customHeight="1">
      <c r="A60" s="157"/>
      <c r="B60" s="158"/>
      <c r="C60" s="51"/>
      <c r="D60" s="299"/>
      <c r="E60" s="299"/>
      <c r="F60" s="365"/>
    </row>
    <row r="61" spans="1:6" s="52" customFormat="1" ht="12.75" customHeight="1">
      <c r="A61" s="157"/>
      <c r="B61" s="158"/>
      <c r="C61" s="51"/>
      <c r="D61" s="299"/>
      <c r="E61" s="299"/>
      <c r="F61" s="365"/>
    </row>
    <row r="62" spans="1:6" s="52" customFormat="1" ht="12.75" customHeight="1">
      <c r="A62" s="157"/>
      <c r="B62" s="158"/>
      <c r="C62" s="51"/>
      <c r="D62" s="299"/>
      <c r="E62" s="299"/>
      <c r="F62" s="365"/>
    </row>
    <row r="63" spans="1:6" s="52" customFormat="1" ht="12.75" customHeight="1">
      <c r="A63" s="157"/>
      <c r="B63" s="158"/>
      <c r="C63" s="51"/>
      <c r="D63" s="299"/>
      <c r="E63" s="299"/>
      <c r="F63" s="365"/>
    </row>
    <row r="64" spans="1:6" ht="12.75" customHeight="1">
      <c r="A64" s="159"/>
      <c r="B64" s="159"/>
      <c r="C64" s="159"/>
      <c r="D64" s="300"/>
      <c r="E64" s="300"/>
      <c r="F64" s="365"/>
    </row>
    <row r="65" spans="1:6" ht="16.5" customHeight="1">
      <c r="A65" s="160" t="s">
        <v>30</v>
      </c>
      <c r="B65" s="160"/>
      <c r="C65" s="160"/>
      <c r="D65" s="301"/>
      <c r="E65" s="301"/>
      <c r="F65" s="365"/>
    </row>
    <row r="66" spans="1:6" ht="16.5" customHeight="1" thickBot="1">
      <c r="A66" s="161"/>
      <c r="B66" s="161"/>
      <c r="C66" s="161"/>
      <c r="D66" s="387" t="s">
        <v>43</v>
      </c>
      <c r="E66" s="387"/>
      <c r="F66" s="365"/>
    </row>
    <row r="67" spans="1:6" ht="37.5" customHeight="1" thickBot="1">
      <c r="A67" s="178" t="s">
        <v>1</v>
      </c>
      <c r="B67" s="179" t="s">
        <v>31</v>
      </c>
      <c r="C67" s="174" t="s">
        <v>360</v>
      </c>
      <c r="D67" s="174" t="s">
        <v>362</v>
      </c>
      <c r="E67" s="334" t="s">
        <v>361</v>
      </c>
      <c r="F67" s="365"/>
    </row>
    <row r="68" spans="1:6" s="177" customFormat="1" ht="12" customHeight="1" thickBot="1">
      <c r="A68" s="180">
        <v>1</v>
      </c>
      <c r="B68" s="181">
        <v>2</v>
      </c>
      <c r="C68" s="181">
        <v>3</v>
      </c>
      <c r="D68" s="181">
        <v>4</v>
      </c>
      <c r="E68" s="343">
        <v>5</v>
      </c>
      <c r="F68" s="365"/>
    </row>
    <row r="69" spans="1:6" ht="12" customHeight="1" thickBot="1">
      <c r="A69" s="228" t="s">
        <v>3</v>
      </c>
      <c r="B69" s="205" t="s">
        <v>177</v>
      </c>
      <c r="C69" s="184">
        <f>SUM(C70:C76)</f>
        <v>168521</v>
      </c>
      <c r="D69" s="184">
        <f>SUM(D70:D76)</f>
        <v>97879</v>
      </c>
      <c r="E69" s="344">
        <f>SUM(E70:E76)</f>
        <v>160597</v>
      </c>
      <c r="F69" s="365"/>
    </row>
    <row r="70" spans="1:6" ht="12" customHeight="1">
      <c r="A70" s="237" t="s">
        <v>170</v>
      </c>
      <c r="B70" s="200" t="s">
        <v>32</v>
      </c>
      <c r="C70" s="206">
        <v>19498</v>
      </c>
      <c r="D70" s="206">
        <v>19077</v>
      </c>
      <c r="E70" s="345">
        <v>19161</v>
      </c>
      <c r="F70" s="365"/>
    </row>
    <row r="71" spans="1:6" ht="12" customHeight="1">
      <c r="A71" s="231" t="s">
        <v>171</v>
      </c>
      <c r="B71" s="188" t="s">
        <v>33</v>
      </c>
      <c r="C71" s="190">
        <v>5206</v>
      </c>
      <c r="D71" s="190">
        <v>4516</v>
      </c>
      <c r="E71" s="346">
        <v>5173</v>
      </c>
      <c r="F71" s="365"/>
    </row>
    <row r="72" spans="1:6" ht="12" customHeight="1">
      <c r="A72" s="231" t="s">
        <v>172</v>
      </c>
      <c r="B72" s="188" t="s">
        <v>34</v>
      </c>
      <c r="C72" s="195">
        <v>32398</v>
      </c>
      <c r="D72" s="195">
        <v>27991</v>
      </c>
      <c r="E72" s="347">
        <v>32686</v>
      </c>
      <c r="F72" s="365"/>
    </row>
    <row r="73" spans="1:6" ht="12" customHeight="1">
      <c r="A73" s="231" t="s">
        <v>173</v>
      </c>
      <c r="B73" s="207" t="s">
        <v>130</v>
      </c>
      <c r="C73" s="195">
        <v>0</v>
      </c>
      <c r="D73" s="195">
        <v>0</v>
      </c>
      <c r="E73" s="347">
        <v>0</v>
      </c>
      <c r="F73" s="365"/>
    </row>
    <row r="74" spans="1:6" ht="12" customHeight="1">
      <c r="A74" s="231" t="s">
        <v>174</v>
      </c>
      <c r="B74" s="208" t="s">
        <v>195</v>
      </c>
      <c r="C74" s="195">
        <v>108742</v>
      </c>
      <c r="D74" s="195">
        <v>43224</v>
      </c>
      <c r="E74" s="347">
        <v>100900</v>
      </c>
      <c r="F74" s="365"/>
    </row>
    <row r="75" spans="1:6" ht="12" customHeight="1">
      <c r="A75" s="231" t="s">
        <v>175</v>
      </c>
      <c r="B75" s="188" t="s">
        <v>122</v>
      </c>
      <c r="C75" s="195">
        <v>2677</v>
      </c>
      <c r="D75" s="195">
        <v>3071</v>
      </c>
      <c r="E75" s="347">
        <v>2677</v>
      </c>
      <c r="F75" s="365"/>
    </row>
    <row r="76" spans="1:6" ht="12" customHeight="1" thickBot="1">
      <c r="A76" s="231" t="s">
        <v>176</v>
      </c>
      <c r="B76" s="209" t="s">
        <v>35</v>
      </c>
      <c r="C76" s="195"/>
      <c r="D76" s="195"/>
      <c r="E76" s="347"/>
      <c r="F76" s="365"/>
    </row>
    <row r="77" spans="1:6" ht="12" customHeight="1" thickBot="1">
      <c r="A77" s="229" t="s">
        <v>4</v>
      </c>
      <c r="B77" s="210" t="s">
        <v>183</v>
      </c>
      <c r="C77" s="186">
        <f>SUM(C78:C82)</f>
        <v>230600</v>
      </c>
      <c r="D77" s="186">
        <f>SUM(D78:D82)</f>
        <v>29716</v>
      </c>
      <c r="E77" s="348">
        <f>SUM(E78:E82)</f>
        <v>122561</v>
      </c>
      <c r="F77" s="365"/>
    </row>
    <row r="78" spans="1:6" ht="12" customHeight="1">
      <c r="A78" s="233" t="s">
        <v>178</v>
      </c>
      <c r="B78" s="192" t="s">
        <v>120</v>
      </c>
      <c r="C78" s="193">
        <v>24919</v>
      </c>
      <c r="D78" s="193">
        <v>1093</v>
      </c>
      <c r="E78" s="349">
        <v>0</v>
      </c>
      <c r="F78" s="365"/>
    </row>
    <row r="79" spans="1:6" ht="12" customHeight="1">
      <c r="A79" s="233" t="s">
        <v>179</v>
      </c>
      <c r="B79" s="188" t="s">
        <v>137</v>
      </c>
      <c r="C79" s="190">
        <v>205681</v>
      </c>
      <c r="D79" s="190">
        <v>28623</v>
      </c>
      <c r="E79" s="346">
        <v>122561</v>
      </c>
      <c r="F79" s="365"/>
    </row>
    <row r="80" spans="1:6" ht="12" customHeight="1">
      <c r="A80" s="233" t="s">
        <v>180</v>
      </c>
      <c r="B80" s="188" t="s">
        <v>196</v>
      </c>
      <c r="C80" s="190"/>
      <c r="D80" s="190"/>
      <c r="E80" s="346"/>
      <c r="F80" s="365"/>
    </row>
    <row r="81" spans="1:6" ht="12" customHeight="1">
      <c r="A81" s="233" t="s">
        <v>181</v>
      </c>
      <c r="B81" s="188" t="s">
        <v>121</v>
      </c>
      <c r="C81" s="190"/>
      <c r="D81" s="190"/>
      <c r="E81" s="346"/>
      <c r="F81" s="365"/>
    </row>
    <row r="82" spans="1:6" ht="12" customHeight="1" thickBot="1">
      <c r="A82" s="234" t="s">
        <v>182</v>
      </c>
      <c r="B82" s="209" t="s">
        <v>197</v>
      </c>
      <c r="C82" s="195"/>
      <c r="D82" s="195"/>
      <c r="E82" s="347"/>
      <c r="F82" s="365"/>
    </row>
    <row r="83" spans="1:6" ht="12" customHeight="1" thickBot="1">
      <c r="A83" s="229" t="s">
        <v>6</v>
      </c>
      <c r="B83" s="210" t="s">
        <v>184</v>
      </c>
      <c r="C83" s="186">
        <f>SUM(C84:C86)</f>
        <v>12452</v>
      </c>
      <c r="D83" s="186">
        <f>SUM(D84:D86)</f>
        <v>0</v>
      </c>
      <c r="E83" s="348">
        <f>SUM(E84:E86)</f>
        <v>21924</v>
      </c>
      <c r="F83" s="365"/>
    </row>
    <row r="84" spans="1:6" ht="12" customHeight="1">
      <c r="A84" s="233" t="s">
        <v>150</v>
      </c>
      <c r="B84" s="192" t="s">
        <v>56</v>
      </c>
      <c r="C84" s="193">
        <v>3094</v>
      </c>
      <c r="D84" s="193">
        <v>0</v>
      </c>
      <c r="E84" s="349">
        <v>21924</v>
      </c>
      <c r="F84" s="365"/>
    </row>
    <row r="85" spans="1:6" ht="12" customHeight="1">
      <c r="A85" s="231" t="s">
        <v>151</v>
      </c>
      <c r="B85" s="188" t="s">
        <v>239</v>
      </c>
      <c r="C85" s="190"/>
      <c r="D85" s="190"/>
      <c r="E85" s="346"/>
      <c r="F85" s="365"/>
    </row>
    <row r="86" spans="1:6" ht="12" customHeight="1" thickBot="1">
      <c r="A86" s="234" t="s">
        <v>152</v>
      </c>
      <c r="B86" s="188" t="s">
        <v>198</v>
      </c>
      <c r="C86" s="195">
        <v>9358</v>
      </c>
      <c r="D86" s="195">
        <v>0</v>
      </c>
      <c r="E86" s="347">
        <v>0</v>
      </c>
      <c r="F86" s="365"/>
    </row>
    <row r="87" spans="1:6" ht="12" customHeight="1" thickBot="1">
      <c r="A87" s="229" t="s">
        <v>7</v>
      </c>
      <c r="B87" s="210" t="s">
        <v>140</v>
      </c>
      <c r="C87" s="185"/>
      <c r="D87" s="185"/>
      <c r="E87" s="350"/>
      <c r="F87" s="365"/>
    </row>
    <row r="88" spans="1:6" ht="12" customHeight="1" thickBot="1">
      <c r="A88" s="229" t="s">
        <v>8</v>
      </c>
      <c r="B88" s="210" t="s">
        <v>141</v>
      </c>
      <c r="C88" s="185"/>
      <c r="D88" s="185"/>
      <c r="E88" s="350"/>
      <c r="F88" s="365"/>
    </row>
    <row r="89" spans="1:6" ht="12" customHeight="1" thickBot="1">
      <c r="A89" s="229" t="s">
        <v>9</v>
      </c>
      <c r="B89" s="210" t="s">
        <v>240</v>
      </c>
      <c r="C89" s="185">
        <v>22804</v>
      </c>
      <c r="D89" s="185">
        <v>13131</v>
      </c>
      <c r="E89" s="350">
        <v>0</v>
      </c>
      <c r="F89" s="365"/>
    </row>
    <row r="90" spans="1:6" ht="12" customHeight="1" thickBot="1">
      <c r="A90" s="229" t="s">
        <v>10</v>
      </c>
      <c r="B90" s="210" t="s">
        <v>268</v>
      </c>
      <c r="C90" s="186">
        <f>SUM(C91:C92)</f>
        <v>0</v>
      </c>
      <c r="D90" s="186">
        <f>SUM(D91:D92)</f>
        <v>0</v>
      </c>
      <c r="E90" s="348">
        <f>SUM(E91:E92)</f>
        <v>19969</v>
      </c>
      <c r="F90" s="365"/>
    </row>
    <row r="91" spans="1:6" ht="12" customHeight="1">
      <c r="A91" s="233" t="s">
        <v>162</v>
      </c>
      <c r="B91" s="192" t="s">
        <v>116</v>
      </c>
      <c r="C91" s="193"/>
      <c r="D91" s="193"/>
      <c r="E91" s="349">
        <v>19969</v>
      </c>
      <c r="F91" s="365"/>
    </row>
    <row r="92" spans="1:6" ht="12" customHeight="1" thickBot="1">
      <c r="A92" s="234" t="s">
        <v>163</v>
      </c>
      <c r="B92" s="209" t="s">
        <v>199</v>
      </c>
      <c r="C92" s="195"/>
      <c r="D92" s="195"/>
      <c r="E92" s="347"/>
      <c r="F92" s="365"/>
    </row>
    <row r="93" spans="1:6" ht="12" customHeight="1" thickBot="1">
      <c r="A93" s="229" t="s">
        <v>27</v>
      </c>
      <c r="B93" s="210" t="s">
        <v>269</v>
      </c>
      <c r="C93" s="186">
        <f>C69+C77+C83+C87+C88+C89+C90</f>
        <v>434377</v>
      </c>
      <c r="D93" s="186">
        <f>D69+D77+D83+D87+D88+D89+D90</f>
        <v>140726</v>
      </c>
      <c r="E93" s="186">
        <f>E69+E77+E83+E87+E88+E89+E90</f>
        <v>325051</v>
      </c>
      <c r="F93" s="365"/>
    </row>
    <row r="94" ht="15.75">
      <c r="A94" s="61"/>
    </row>
  </sheetData>
  <sheetProtection/>
  <mergeCells count="2">
    <mergeCell ref="D2:E2"/>
    <mergeCell ref="D66:E66"/>
  </mergeCells>
  <printOptions horizontalCentered="1"/>
  <pageMargins left="0.5905511811023623" right="0.3937007874015748" top="1.0236220472440944" bottom="0.2362204724409449" header="0.2362204724409449" footer="0.2362204724409449"/>
  <pageSetup horizontalDpi="600" verticalDpi="600" orientation="portrait" paperSize="9" r:id="rId1"/>
  <headerFooter alignWithMargins="0">
    <oddHeader>&amp;C&amp;"Times New Roman CE,Félkövér"
&amp;11SIÓAGÁRD KÖZSÉG ÖNKORMÁNYZATA
2015. ÉVI KÖLTSÉGVETÉSÉNEK PÉNZÜGYI MÉRLEGE&amp;10
&amp;R&amp;"Times New Roman CE,Félkövér dőlt"
&amp;12 2.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zoomScale="90" zoomScaleNormal="90" zoomScalePageLayoutView="0" workbookViewId="0" topLeftCell="A3">
      <selection activeCell="J14" sqref="J14"/>
    </sheetView>
  </sheetViews>
  <sheetFormatPr defaultColWidth="9.00390625" defaultRowHeight="12.75"/>
  <cols>
    <col min="1" max="1" width="65.125" style="0" customWidth="1"/>
    <col min="2" max="2" width="23.50390625" style="0" customWidth="1"/>
    <col min="3" max="3" width="23.125" style="0" customWidth="1"/>
    <col min="4" max="4" width="28.375" style="0" customWidth="1"/>
  </cols>
  <sheetData>
    <row r="1" spans="1:4" ht="24.75" customHeight="1">
      <c r="A1" s="36" t="s">
        <v>352</v>
      </c>
      <c r="B1" s="33"/>
      <c r="C1" s="33"/>
      <c r="D1" s="33"/>
    </row>
    <row r="2" spans="1:4" s="34" customFormat="1" ht="27.75" customHeight="1" thickBot="1">
      <c r="A2" s="42"/>
      <c r="B2" s="42"/>
      <c r="C2" s="42"/>
      <c r="D2" s="42"/>
    </row>
    <row r="3" spans="1:4" s="39" customFormat="1" ht="24" customHeight="1">
      <c r="A3" s="388" t="s">
        <v>38</v>
      </c>
      <c r="B3" s="388" t="s">
        <v>138</v>
      </c>
      <c r="C3" s="388" t="s">
        <v>142</v>
      </c>
      <c r="D3" s="388" t="s">
        <v>139</v>
      </c>
    </row>
    <row r="4" spans="1:4" s="35" customFormat="1" ht="16.5" customHeight="1">
      <c r="A4" s="389"/>
      <c r="B4" s="389"/>
      <c r="C4" s="389"/>
      <c r="D4" s="389"/>
    </row>
    <row r="5" spans="1:4" s="37" customFormat="1" ht="13.5" customHeight="1" thickBot="1">
      <c r="A5" s="389"/>
      <c r="B5" s="390"/>
      <c r="C5" s="390"/>
      <c r="D5" s="390"/>
    </row>
    <row r="6" spans="1:4" s="35" customFormat="1" ht="16.5" customHeight="1" thickBot="1">
      <c r="A6" s="390"/>
      <c r="B6" s="40" t="s">
        <v>40</v>
      </c>
      <c r="C6" s="41" t="s">
        <v>39</v>
      </c>
      <c r="D6" s="41" t="s">
        <v>41</v>
      </c>
    </row>
    <row r="7" spans="1:4" s="38" customFormat="1" ht="13.5" thickBot="1">
      <c r="A7" s="66">
        <v>1</v>
      </c>
      <c r="B7" s="67">
        <v>2</v>
      </c>
      <c r="C7" s="67">
        <v>3</v>
      </c>
      <c r="D7" s="67">
        <v>4</v>
      </c>
    </row>
    <row r="8" spans="1:4" ht="20.25" customHeight="1">
      <c r="A8" s="48" t="s">
        <v>300</v>
      </c>
      <c r="B8" s="316"/>
      <c r="C8" s="316"/>
      <c r="D8" s="317">
        <v>8900</v>
      </c>
    </row>
    <row r="9" spans="1:4" ht="15.75">
      <c r="A9" s="49" t="s">
        <v>311</v>
      </c>
      <c r="B9" s="318"/>
      <c r="C9" s="318"/>
      <c r="D9" s="317">
        <v>0</v>
      </c>
    </row>
    <row r="10" spans="1:4" ht="31.5">
      <c r="A10" s="49" t="s">
        <v>312</v>
      </c>
      <c r="B10" s="318"/>
      <c r="C10" s="318"/>
      <c r="D10" s="317">
        <v>2401</v>
      </c>
    </row>
    <row r="11" spans="1:4" ht="15.75">
      <c r="A11" s="49" t="s">
        <v>313</v>
      </c>
      <c r="B11" s="318"/>
      <c r="C11" s="318"/>
      <c r="D11" s="317">
        <v>3648</v>
      </c>
    </row>
    <row r="12" spans="1:4" ht="15.75">
      <c r="A12" s="49" t="s">
        <v>314</v>
      </c>
      <c r="B12" s="318"/>
      <c r="C12" s="318"/>
      <c r="D12" s="317">
        <v>433</v>
      </c>
    </row>
    <row r="13" spans="1:4" ht="15.75">
      <c r="A13" s="49" t="s">
        <v>315</v>
      </c>
      <c r="B13" s="318"/>
      <c r="C13" s="318"/>
      <c r="D13" s="317">
        <v>2417</v>
      </c>
    </row>
    <row r="14" spans="1:4" ht="15.75">
      <c r="A14" s="49" t="s">
        <v>316</v>
      </c>
      <c r="B14" s="318"/>
      <c r="C14" s="318"/>
      <c r="D14" s="317">
        <v>-484</v>
      </c>
    </row>
    <row r="15" spans="1:4" ht="15.75">
      <c r="A15" s="49" t="s">
        <v>200</v>
      </c>
      <c r="B15" s="318"/>
      <c r="C15" s="318"/>
      <c r="D15" s="317">
        <v>10</v>
      </c>
    </row>
    <row r="16" spans="1:4" ht="15.75">
      <c r="A16" s="49" t="s">
        <v>317</v>
      </c>
      <c r="B16" s="318"/>
      <c r="C16" s="318"/>
      <c r="D16" s="317">
        <v>5000</v>
      </c>
    </row>
    <row r="17" spans="1:4" ht="15.75">
      <c r="A17" s="49" t="s">
        <v>42</v>
      </c>
      <c r="B17" s="318"/>
      <c r="C17" s="318"/>
      <c r="D17" s="317">
        <f>SUM(D10:D16)</f>
        <v>13425</v>
      </c>
    </row>
    <row r="18" spans="1:6" ht="15.75">
      <c r="A18" s="49" t="s">
        <v>329</v>
      </c>
      <c r="B18" s="318"/>
      <c r="C18" s="318"/>
      <c r="D18" s="317">
        <v>75615</v>
      </c>
      <c r="F18" s="359"/>
    </row>
    <row r="19" spans="1:4" ht="15.75">
      <c r="A19" s="49" t="s">
        <v>330</v>
      </c>
      <c r="B19" s="318"/>
      <c r="C19" s="318"/>
      <c r="D19" s="317">
        <v>12474</v>
      </c>
    </row>
    <row r="20" spans="1:4" ht="15.75">
      <c r="A20" s="49" t="s">
        <v>331</v>
      </c>
      <c r="B20" s="319">
        <v>3.35</v>
      </c>
      <c r="C20" s="318">
        <v>1632000</v>
      </c>
      <c r="D20" s="317">
        <v>9107</v>
      </c>
    </row>
    <row r="21" spans="1:4" ht="15.75">
      <c r="A21" s="49" t="s">
        <v>354</v>
      </c>
      <c r="B21" s="319"/>
      <c r="C21" s="318"/>
      <c r="D21" s="317">
        <v>3018</v>
      </c>
    </row>
    <row r="22" spans="1:4" ht="15.75">
      <c r="A22" s="49" t="s">
        <v>280</v>
      </c>
      <c r="B22" s="318">
        <v>33</v>
      </c>
      <c r="C22" s="318">
        <v>55360</v>
      </c>
      <c r="D22" s="317">
        <v>6584</v>
      </c>
    </row>
    <row r="23" spans="1:4" ht="15.75">
      <c r="A23" s="49" t="s">
        <v>201</v>
      </c>
      <c r="B23" s="318"/>
      <c r="C23" s="318"/>
      <c r="D23" s="317"/>
    </row>
    <row r="24" spans="1:4" ht="15.75">
      <c r="A24" s="49" t="s">
        <v>332</v>
      </c>
      <c r="B24" s="318"/>
      <c r="C24" s="318"/>
      <c r="D24" s="317"/>
    </row>
    <row r="25" spans="1:4" ht="15.75">
      <c r="A25" s="49" t="s">
        <v>280</v>
      </c>
      <c r="B25" s="318"/>
      <c r="C25" s="318"/>
      <c r="D25" s="317"/>
    </row>
    <row r="26" spans="1:4" ht="31.5">
      <c r="A26" s="49" t="s">
        <v>318</v>
      </c>
      <c r="B26" s="318"/>
      <c r="C26" s="318"/>
      <c r="D26" s="317"/>
    </row>
    <row r="27" spans="1:4" ht="15.75">
      <c r="A27" s="49" t="s">
        <v>341</v>
      </c>
      <c r="B27" s="318"/>
      <c r="C27" s="318"/>
      <c r="D27" s="317"/>
    </row>
    <row r="28" spans="1:4" ht="15.75">
      <c r="A28" s="49" t="s">
        <v>342</v>
      </c>
      <c r="B28" s="318"/>
      <c r="C28" s="318"/>
      <c r="D28" s="317"/>
    </row>
    <row r="29" spans="1:4" ht="15.75">
      <c r="A29" s="49"/>
      <c r="B29" s="318"/>
      <c r="C29" s="318"/>
      <c r="D29" s="317">
        <f>B29*C29/1000</f>
        <v>0</v>
      </c>
    </row>
    <row r="30" spans="1:4" ht="15.75">
      <c r="A30" s="49"/>
      <c r="B30" s="318"/>
      <c r="C30" s="318"/>
      <c r="D30" s="317">
        <f>B30*C30/1000</f>
        <v>0</v>
      </c>
    </row>
    <row r="31" spans="1:4" ht="16.5" thickBot="1">
      <c r="A31" s="50"/>
      <c r="B31" s="320"/>
      <c r="C31" s="320"/>
      <c r="D31" s="322">
        <f>B31*C31/1000</f>
        <v>0</v>
      </c>
    </row>
    <row r="32" spans="1:4" s="45" customFormat="1" ht="19.5" customHeight="1" thickBot="1">
      <c r="A32" s="169" t="s">
        <v>42</v>
      </c>
      <c r="B32" s="321"/>
      <c r="C32" s="321"/>
      <c r="D32" s="323">
        <f>SUM(D17:D22)</f>
        <v>120223</v>
      </c>
    </row>
  </sheetData>
  <sheetProtection/>
  <mergeCells count="4">
    <mergeCell ref="B3:B5"/>
    <mergeCell ref="A3:A6"/>
    <mergeCell ref="C3:C5"/>
    <mergeCell ref="D3:D5"/>
  </mergeCells>
  <printOptions horizontalCentered="1"/>
  <pageMargins left="0.7480314960629921" right="0.7480314960629921" top="0.85" bottom="0.64" header="0.57" footer="0.5118110236220472"/>
  <pageSetup fitToHeight="1" fitToWidth="1" horizontalDpi="600" verticalDpi="600" orientation="landscape" paperSize="9" scale="85" r:id="rId1"/>
  <headerFooter alignWithMargins="0">
    <oddHeader>&amp;R&amp;"Times New Roman CE,Félkövér dőlt"&amp;12 3.sz.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7">
      <selection activeCell="F20" sqref="F20"/>
    </sheetView>
  </sheetViews>
  <sheetFormatPr defaultColWidth="9.00390625" defaultRowHeight="12.75"/>
  <cols>
    <col min="1" max="1" width="27.125" style="10" customWidth="1"/>
    <col min="2" max="4" width="12.875" style="5" customWidth="1"/>
    <col min="5" max="5" width="28.50390625" style="5" customWidth="1"/>
    <col min="6" max="8" width="12.875" style="5" customWidth="1"/>
    <col min="9" max="16384" width="9.375" style="5" customWidth="1"/>
  </cols>
  <sheetData>
    <row r="1" spans="1:8" ht="39.75" customHeight="1">
      <c r="A1" s="23" t="s">
        <v>62</v>
      </c>
      <c r="B1" s="22"/>
      <c r="C1" s="22"/>
      <c r="D1" s="22"/>
      <c r="E1" s="22"/>
      <c r="F1" s="22"/>
      <c r="G1" s="22"/>
      <c r="H1" s="22"/>
    </row>
    <row r="2" ht="14.25" thickBot="1">
      <c r="H2" s="68" t="s">
        <v>63</v>
      </c>
    </row>
    <row r="3" spans="1:8" ht="24" customHeight="1" thickBot="1">
      <c r="A3" s="71" t="s">
        <v>44</v>
      </c>
      <c r="B3" s="72"/>
      <c r="C3" s="72"/>
      <c r="D3" s="72"/>
      <c r="E3" s="71" t="s">
        <v>52</v>
      </c>
      <c r="F3" s="72"/>
      <c r="G3" s="72"/>
      <c r="H3" s="73"/>
    </row>
    <row r="4" spans="1:8" s="15" customFormat="1" ht="35.25" customHeight="1" thickBot="1">
      <c r="A4" s="24" t="s">
        <v>64</v>
      </c>
      <c r="B4" s="174" t="s">
        <v>360</v>
      </c>
      <c r="C4" s="174" t="s">
        <v>362</v>
      </c>
      <c r="D4" s="334" t="s">
        <v>361</v>
      </c>
      <c r="E4" s="24" t="s">
        <v>64</v>
      </c>
      <c r="F4" s="174" t="s">
        <v>360</v>
      </c>
      <c r="G4" s="174" t="s">
        <v>362</v>
      </c>
      <c r="H4" s="334" t="s">
        <v>361</v>
      </c>
    </row>
    <row r="5" spans="1:8" ht="18" customHeight="1">
      <c r="A5" s="162" t="s">
        <v>65</v>
      </c>
      <c r="B5" s="303">
        <v>21422</v>
      </c>
      <c r="C5" s="74">
        <v>21422</v>
      </c>
      <c r="D5" s="75">
        <v>15833</v>
      </c>
      <c r="E5" s="88" t="s">
        <v>66</v>
      </c>
      <c r="F5" s="303">
        <v>19498</v>
      </c>
      <c r="G5" s="74">
        <v>19498</v>
      </c>
      <c r="H5" s="76">
        <v>19161</v>
      </c>
    </row>
    <row r="6" spans="1:8" ht="27.75" customHeight="1">
      <c r="A6" s="163" t="s">
        <v>143</v>
      </c>
      <c r="B6" s="304">
        <v>30800</v>
      </c>
      <c r="C6" s="77">
        <v>30800</v>
      </c>
      <c r="D6" s="78">
        <v>30800</v>
      </c>
      <c r="E6" s="85" t="s">
        <v>67</v>
      </c>
      <c r="F6" s="304">
        <v>5206</v>
      </c>
      <c r="G6" s="77">
        <v>5206</v>
      </c>
      <c r="H6" s="79">
        <v>5173</v>
      </c>
    </row>
    <row r="7" spans="1:8" ht="18" customHeight="1">
      <c r="A7" s="163" t="s">
        <v>123</v>
      </c>
      <c r="B7" s="305">
        <v>107991</v>
      </c>
      <c r="C7" s="77">
        <v>107991</v>
      </c>
      <c r="D7" s="78">
        <v>121008</v>
      </c>
      <c r="E7" s="85" t="s">
        <v>68</v>
      </c>
      <c r="F7" s="304">
        <v>32398</v>
      </c>
      <c r="G7" s="77">
        <v>32398</v>
      </c>
      <c r="H7" s="79">
        <v>32686</v>
      </c>
    </row>
    <row r="8" spans="1:8" ht="18" customHeight="1">
      <c r="A8" s="163" t="s">
        <v>202</v>
      </c>
      <c r="B8" s="306">
        <v>15051</v>
      </c>
      <c r="C8" s="77">
        <v>15051</v>
      </c>
      <c r="D8" s="78">
        <v>125405</v>
      </c>
      <c r="E8" s="86" t="s">
        <v>130</v>
      </c>
      <c r="F8" s="304">
        <v>0</v>
      </c>
      <c r="G8" s="77">
        <v>0</v>
      </c>
      <c r="H8" s="79"/>
    </row>
    <row r="9" spans="1:8" ht="22.5" customHeight="1">
      <c r="A9" s="163" t="s">
        <v>50</v>
      </c>
      <c r="B9" s="304"/>
      <c r="C9" s="77"/>
      <c r="D9" s="78"/>
      <c r="E9" s="85" t="s">
        <v>203</v>
      </c>
      <c r="F9" s="304">
        <v>108742</v>
      </c>
      <c r="G9" s="77">
        <v>108742</v>
      </c>
      <c r="H9" s="79">
        <v>100900</v>
      </c>
    </row>
    <row r="10" spans="1:8" ht="18" customHeight="1">
      <c r="A10" s="163" t="s">
        <v>281</v>
      </c>
      <c r="B10" s="304"/>
      <c r="C10" s="77"/>
      <c r="D10" s="78"/>
      <c r="E10" s="85" t="s">
        <v>69</v>
      </c>
      <c r="F10" s="304">
        <v>2677</v>
      </c>
      <c r="G10" s="77">
        <v>2677</v>
      </c>
      <c r="H10" s="79">
        <v>2677</v>
      </c>
    </row>
    <row r="11" spans="1:8" ht="26.25" customHeight="1">
      <c r="A11" s="163" t="s">
        <v>113</v>
      </c>
      <c r="B11" s="304"/>
      <c r="C11" s="77"/>
      <c r="D11" s="78"/>
      <c r="E11" s="85" t="s">
        <v>282</v>
      </c>
      <c r="F11" s="304"/>
      <c r="G11" s="77"/>
      <c r="H11" s="79"/>
    </row>
    <row r="12" spans="1:8" ht="18" customHeight="1">
      <c r="A12" s="163" t="s">
        <v>133</v>
      </c>
      <c r="B12" s="304"/>
      <c r="C12" s="77"/>
      <c r="D12" s="78"/>
      <c r="E12" s="85" t="s">
        <v>70</v>
      </c>
      <c r="F12" s="304">
        <v>1331</v>
      </c>
      <c r="G12" s="77">
        <v>1331</v>
      </c>
      <c r="H12" s="79">
        <v>21924</v>
      </c>
    </row>
    <row r="13" spans="1:8" ht="24" customHeight="1">
      <c r="A13" s="87" t="s">
        <v>286</v>
      </c>
      <c r="B13" s="307"/>
      <c r="C13" s="77"/>
      <c r="D13" s="78"/>
      <c r="E13" s="85" t="s">
        <v>185</v>
      </c>
      <c r="F13" s="304"/>
      <c r="G13" s="77"/>
      <c r="H13" s="79"/>
    </row>
    <row r="14" spans="1:8" ht="18" customHeight="1">
      <c r="A14" s="87" t="s">
        <v>292</v>
      </c>
      <c r="B14" s="77"/>
      <c r="C14" s="77"/>
      <c r="D14" s="78"/>
      <c r="E14" s="85" t="s">
        <v>115</v>
      </c>
      <c r="F14" s="307"/>
      <c r="G14" s="77"/>
      <c r="H14" s="79"/>
    </row>
    <row r="15" spans="1:8" ht="18" customHeight="1">
      <c r="A15" s="87"/>
      <c r="B15" s="77"/>
      <c r="C15" s="77"/>
      <c r="D15" s="78"/>
      <c r="E15" s="87" t="s">
        <v>287</v>
      </c>
      <c r="F15" s="77"/>
      <c r="G15" s="77"/>
      <c r="H15" s="79"/>
    </row>
    <row r="16" spans="1:8" ht="18" customHeight="1">
      <c r="A16" s="87"/>
      <c r="B16" s="77"/>
      <c r="C16" s="77"/>
      <c r="D16" s="78"/>
      <c r="E16" s="87" t="s">
        <v>293</v>
      </c>
      <c r="F16" s="77"/>
      <c r="G16" s="77"/>
      <c r="H16" s="79"/>
    </row>
    <row r="17" spans="1:8" ht="18" customHeight="1">
      <c r="A17" s="87"/>
      <c r="B17" s="77"/>
      <c r="C17" s="77"/>
      <c r="D17" s="78"/>
      <c r="E17" s="87" t="s">
        <v>295</v>
      </c>
      <c r="F17" s="77"/>
      <c r="G17" s="77"/>
      <c r="H17" s="79">
        <v>19969</v>
      </c>
    </row>
    <row r="18" spans="1:8" ht="18" customHeight="1">
      <c r="A18" s="87"/>
      <c r="B18" s="77"/>
      <c r="C18" s="77"/>
      <c r="D18" s="78"/>
      <c r="E18" s="87"/>
      <c r="F18" s="77"/>
      <c r="G18" s="77"/>
      <c r="H18" s="79"/>
    </row>
    <row r="19" spans="1:8" ht="18" customHeight="1">
      <c r="A19" s="87"/>
      <c r="B19" s="77"/>
      <c r="C19" s="77"/>
      <c r="D19" s="78"/>
      <c r="E19" s="87"/>
      <c r="F19" s="77"/>
      <c r="G19" s="77"/>
      <c r="H19" s="79"/>
    </row>
    <row r="20" spans="1:8" ht="18" customHeight="1" thickBot="1">
      <c r="A20" s="81"/>
      <c r="B20" s="82"/>
      <c r="C20" s="82"/>
      <c r="D20" s="83"/>
      <c r="E20" s="89"/>
      <c r="F20" s="82"/>
      <c r="G20" s="82"/>
      <c r="H20" s="84"/>
    </row>
    <row r="21" spans="1:8" ht="18" customHeight="1" thickBot="1">
      <c r="A21" s="130" t="s">
        <v>71</v>
      </c>
      <c r="B21" s="131">
        <f>SUM(B5:B20)</f>
        <v>175264</v>
      </c>
      <c r="C21" s="131">
        <f>SUM(C5:C20)</f>
        <v>175264</v>
      </c>
      <c r="D21" s="131">
        <f>SUM(D5:D20)</f>
        <v>293046</v>
      </c>
      <c r="E21" s="130" t="s">
        <v>71</v>
      </c>
      <c r="F21" s="131">
        <f>SUM(F5:F20)</f>
        <v>169852</v>
      </c>
      <c r="G21" s="131">
        <f>SUM(G5:G20)</f>
        <v>169852</v>
      </c>
      <c r="H21" s="132">
        <f>SUM(H5:H20)</f>
        <v>202490</v>
      </c>
    </row>
    <row r="22" spans="1:8" ht="18" customHeight="1" thickBot="1">
      <c r="A22" s="133" t="s">
        <v>72</v>
      </c>
      <c r="B22" s="134" t="str">
        <f>IF(((F21-B21)&gt;0),F21-B21,"----")</f>
        <v>----</v>
      </c>
      <c r="C22" s="134" t="str">
        <f>IF(((G21-C21)&gt;0),G21-C21,"----")</f>
        <v>----</v>
      </c>
      <c r="D22" s="134" t="str">
        <f>IF(((H21-D21)&gt;0),H21-D21,"----")</f>
        <v>----</v>
      </c>
      <c r="E22" s="133" t="s">
        <v>73</v>
      </c>
      <c r="F22" s="308">
        <f>IF(((B21-F21)&gt;0),B21-F21,"----")</f>
        <v>5412</v>
      </c>
      <c r="G22" s="134">
        <f>IF(((C21-G21)&gt;0),C21-G21,"----")</f>
        <v>5412</v>
      </c>
      <c r="H22" s="135">
        <f>IF(((D21-H21)&gt;0),D21-H21,"----")</f>
        <v>90556</v>
      </c>
    </row>
  </sheetData>
  <sheetProtection/>
  <printOptions horizontalCentered="1"/>
  <pageMargins left="0.984251968503937" right="0.5511811023622047" top="0.7086614173228347" bottom="0.5118110236220472" header="0.4330708661417323" footer="0.3937007874015748"/>
  <pageSetup horizontalDpi="300" verticalDpi="300" orientation="landscape" paperSize="9" scale="105" r:id="rId1"/>
  <headerFooter alignWithMargins="0">
    <oddHeader>&amp;R&amp;"Times New Roman CE,Félkövér dőlt"&amp;12 4. számú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0">
      <selection activeCell="H11" sqref="H11"/>
    </sheetView>
  </sheetViews>
  <sheetFormatPr defaultColWidth="9.00390625" defaultRowHeight="12.75"/>
  <cols>
    <col min="1" max="1" width="27.375" style="10" customWidth="1"/>
    <col min="2" max="4" width="12.875" style="5" customWidth="1"/>
    <col min="5" max="5" width="28.50390625" style="5" customWidth="1"/>
    <col min="6" max="8" width="12.875" style="5" customWidth="1"/>
    <col min="9" max="16384" width="9.375" style="5" customWidth="1"/>
  </cols>
  <sheetData>
    <row r="1" spans="1:8" ht="47.25" customHeight="1">
      <c r="A1" s="23" t="s">
        <v>74</v>
      </c>
      <c r="B1" s="22"/>
      <c r="C1" s="22"/>
      <c r="D1" s="22"/>
      <c r="E1" s="22"/>
      <c r="F1" s="22"/>
      <c r="G1" s="22"/>
      <c r="H1" s="22"/>
    </row>
    <row r="2" ht="14.25" thickBot="1">
      <c r="H2" s="68" t="s">
        <v>63</v>
      </c>
    </row>
    <row r="3" spans="1:8" ht="24" customHeight="1" thickBot="1">
      <c r="A3" s="71" t="s">
        <v>44</v>
      </c>
      <c r="B3" s="72"/>
      <c r="C3" s="72"/>
      <c r="D3" s="72"/>
      <c r="E3" s="71" t="s">
        <v>52</v>
      </c>
      <c r="F3" s="72"/>
      <c r="G3" s="72"/>
      <c r="H3" s="73"/>
    </row>
    <row r="4" spans="1:8" s="15" customFormat="1" ht="35.25" customHeight="1" thickBot="1">
      <c r="A4" s="24" t="s">
        <v>64</v>
      </c>
      <c r="B4" s="174" t="s">
        <v>360</v>
      </c>
      <c r="C4" s="174" t="s">
        <v>362</v>
      </c>
      <c r="D4" s="334" t="s">
        <v>361</v>
      </c>
      <c r="E4" s="24" t="s">
        <v>64</v>
      </c>
      <c r="F4" s="174" t="s">
        <v>360</v>
      </c>
      <c r="G4" s="174" t="s">
        <v>362</v>
      </c>
      <c r="H4" s="334" t="s">
        <v>361</v>
      </c>
    </row>
    <row r="5" spans="1:8" ht="27.75" customHeight="1">
      <c r="A5" s="164" t="s">
        <v>111</v>
      </c>
      <c r="B5" s="75"/>
      <c r="C5" s="74"/>
      <c r="D5" s="74"/>
      <c r="E5" s="329" t="s">
        <v>120</v>
      </c>
      <c r="F5" s="361">
        <v>24919</v>
      </c>
      <c r="G5" s="330">
        <v>24919</v>
      </c>
      <c r="H5" s="76">
        <v>0</v>
      </c>
    </row>
    <row r="6" spans="1:8" ht="27.75" customHeight="1">
      <c r="A6" s="163" t="s">
        <v>110</v>
      </c>
      <c r="B6" s="78"/>
      <c r="C6" s="77"/>
      <c r="D6" s="77"/>
      <c r="E6" s="163" t="s">
        <v>145</v>
      </c>
      <c r="F6" s="75">
        <v>205681</v>
      </c>
      <c r="G6" s="77">
        <v>205681</v>
      </c>
      <c r="H6" s="79">
        <v>122561</v>
      </c>
    </row>
    <row r="7" spans="1:8" ht="27.75" customHeight="1">
      <c r="A7" s="163" t="s">
        <v>112</v>
      </c>
      <c r="B7" s="78"/>
      <c r="C7" s="77"/>
      <c r="D7" s="77"/>
      <c r="E7" s="163" t="s">
        <v>204</v>
      </c>
      <c r="F7" s="78">
        <v>22804</v>
      </c>
      <c r="G7" s="77">
        <v>22804</v>
      </c>
      <c r="H7" s="79">
        <v>0</v>
      </c>
    </row>
    <row r="8" spans="1:8" ht="21" customHeight="1">
      <c r="A8" s="163" t="s">
        <v>144</v>
      </c>
      <c r="B8" s="78"/>
      <c r="C8" s="77"/>
      <c r="D8" s="77"/>
      <c r="E8" s="163" t="s">
        <v>121</v>
      </c>
      <c r="F8" s="78"/>
      <c r="G8" s="77"/>
      <c r="H8" s="79"/>
    </row>
    <row r="9" spans="1:8" ht="21" customHeight="1">
      <c r="A9" s="163" t="s">
        <v>49</v>
      </c>
      <c r="B9" s="78"/>
      <c r="C9" s="77"/>
      <c r="D9" s="77"/>
      <c r="E9" s="163" t="s">
        <v>75</v>
      </c>
      <c r="F9" s="78">
        <v>9358</v>
      </c>
      <c r="G9" s="77">
        <v>9358</v>
      </c>
      <c r="H9" s="351">
        <v>21924</v>
      </c>
    </row>
    <row r="10" spans="1:8" ht="25.5" customHeight="1">
      <c r="A10" s="163" t="s">
        <v>294</v>
      </c>
      <c r="B10" s="78"/>
      <c r="C10" s="77"/>
      <c r="D10" s="78"/>
      <c r="E10" s="163" t="s">
        <v>134</v>
      </c>
      <c r="F10" s="78"/>
      <c r="G10" s="77"/>
      <c r="H10" s="79"/>
    </row>
    <row r="11" spans="1:8" ht="24.75" customHeight="1">
      <c r="A11" s="163" t="s">
        <v>337</v>
      </c>
      <c r="B11" s="78">
        <v>27896</v>
      </c>
      <c r="C11" s="77">
        <v>27896</v>
      </c>
      <c r="D11" s="77">
        <v>0</v>
      </c>
      <c r="E11" s="163" t="s">
        <v>147</v>
      </c>
      <c r="F11" s="78">
        <v>1763</v>
      </c>
      <c r="G11" s="77">
        <v>1763</v>
      </c>
      <c r="H11" s="351">
        <v>0</v>
      </c>
    </row>
    <row r="12" spans="1:8" ht="27.75" customHeight="1">
      <c r="A12" s="163" t="s">
        <v>288</v>
      </c>
      <c r="B12" s="78">
        <v>23773</v>
      </c>
      <c r="C12" s="77">
        <v>23773</v>
      </c>
      <c r="D12" s="77">
        <v>125404</v>
      </c>
      <c r="E12" s="87" t="s">
        <v>205</v>
      </c>
      <c r="F12" s="78"/>
      <c r="G12" s="77"/>
      <c r="H12" s="79"/>
    </row>
    <row r="13" spans="1:8" ht="21" customHeight="1">
      <c r="A13" s="163" t="s">
        <v>50</v>
      </c>
      <c r="B13" s="78">
        <v>199687</v>
      </c>
      <c r="C13" s="77">
        <v>199687</v>
      </c>
      <c r="D13" s="360">
        <v>0</v>
      </c>
      <c r="E13" s="87" t="s">
        <v>206</v>
      </c>
      <c r="F13" s="78"/>
      <c r="G13" s="77"/>
      <c r="H13" s="79"/>
    </row>
    <row r="14" spans="1:8" ht="21" customHeight="1">
      <c r="A14" s="163" t="s">
        <v>297</v>
      </c>
      <c r="B14" s="78"/>
      <c r="C14" s="77"/>
      <c r="D14" s="360"/>
      <c r="E14" s="87"/>
      <c r="F14" s="78"/>
      <c r="G14" s="77"/>
      <c r="H14" s="79"/>
    </row>
    <row r="15" spans="1:8" ht="21" customHeight="1" thickBot="1">
      <c r="A15" s="163" t="s">
        <v>133</v>
      </c>
      <c r="B15" s="78">
        <v>7757</v>
      </c>
      <c r="C15" s="77">
        <v>7757</v>
      </c>
      <c r="D15" s="360" t="s">
        <v>363</v>
      </c>
      <c r="E15" s="87"/>
      <c r="F15" s="78"/>
      <c r="G15" s="77"/>
      <c r="H15" s="79"/>
    </row>
    <row r="16" spans="1:8" ht="24" customHeight="1" thickBot="1">
      <c r="A16" s="130" t="s">
        <v>71</v>
      </c>
      <c r="B16" s="295">
        <f>SUM(B5:B15)</f>
        <v>259113</v>
      </c>
      <c r="C16" s="131">
        <f>SUM(C5:C15)</f>
        <v>259113</v>
      </c>
      <c r="D16" s="131">
        <f>SUM(D5:D15)</f>
        <v>125404</v>
      </c>
      <c r="E16" s="130" t="s">
        <v>71</v>
      </c>
      <c r="F16" s="295">
        <f>SUM(F5:F15)</f>
        <v>264525</v>
      </c>
      <c r="G16" s="131">
        <f>SUM(G5:G15)</f>
        <v>264525</v>
      </c>
      <c r="H16" s="132">
        <f>SUM(H5:H15)</f>
        <v>144485</v>
      </c>
    </row>
    <row r="17" spans="1:8" ht="23.25" customHeight="1" thickBot="1">
      <c r="A17" s="133" t="s">
        <v>72</v>
      </c>
      <c r="B17" s="309">
        <f>---E1</f>
        <v>0</v>
      </c>
      <c r="C17" s="134">
        <f>IF(((G16-C16)&gt;0),G16-C16,"----")</f>
        <v>5412</v>
      </c>
      <c r="D17" s="134">
        <f>IF(((H16-D16)&gt;0),H16-D16,"----")</f>
        <v>19081</v>
      </c>
      <c r="E17" s="133" t="s">
        <v>73</v>
      </c>
      <c r="F17" s="309" t="str">
        <f>IF(((B18-F16)&gt;0),B18-F16,"----")</f>
        <v>----</v>
      </c>
      <c r="G17" s="134" t="str">
        <f>IF(((C16-G16)&gt;0),C16-G16,"----")</f>
        <v>----</v>
      </c>
      <c r="H17" s="135" t="str">
        <f>IF(((D16-H16)&gt;0),D16-H16,"----")</f>
        <v>----</v>
      </c>
    </row>
  </sheetData>
  <sheetProtection/>
  <printOptions horizontalCentered="1"/>
  <pageMargins left="0.99" right="0.57" top="0.86" bottom="0.67" header="0.6" footer="0.5118110236220472"/>
  <pageSetup horizontalDpi="600" verticalDpi="600" orientation="landscape" paperSize="9" scale="105" r:id="rId1"/>
  <headerFooter alignWithMargins="0">
    <oddHeader>&amp;R&amp;"Times New Roman CE,Félkövér dőlt"&amp;12 5. számú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E24" sqref="E24"/>
    </sheetView>
  </sheetViews>
  <sheetFormatPr defaultColWidth="9.00390625" defaultRowHeight="12.75"/>
  <cols>
    <col min="1" max="1" width="47.125" style="10" customWidth="1"/>
    <col min="2" max="2" width="15.625" style="5" customWidth="1"/>
    <col min="3" max="3" width="16.375" style="5" customWidth="1"/>
    <col min="4" max="4" width="18.00390625" style="5" customWidth="1"/>
    <col min="5" max="5" width="16.625" style="5" customWidth="1"/>
    <col min="6" max="6" width="18.875" style="29" customWidth="1"/>
    <col min="7" max="8" width="12.875" style="5" customWidth="1"/>
    <col min="9" max="9" width="13.875" style="5" customWidth="1"/>
    <col min="10" max="16384" width="9.375" style="5" customWidth="1"/>
  </cols>
  <sheetData>
    <row r="1" ht="21.75" customHeight="1" thickBot="1">
      <c r="F1" s="69" t="s">
        <v>63</v>
      </c>
    </row>
    <row r="2" spans="1:6" s="15" customFormat="1" ht="44.25" customHeight="1" thickBot="1">
      <c r="A2" s="24" t="s">
        <v>76</v>
      </c>
      <c r="B2" s="14" t="s">
        <v>77</v>
      </c>
      <c r="C2" s="14" t="s">
        <v>78</v>
      </c>
      <c r="D2" s="14" t="s">
        <v>364</v>
      </c>
      <c r="E2" s="14" t="s">
        <v>361</v>
      </c>
      <c r="F2" s="93" t="s">
        <v>365</v>
      </c>
    </row>
    <row r="3" spans="1:6" s="29" customFormat="1" ht="12" customHeight="1" thickBot="1">
      <c r="A3" s="90">
        <v>1</v>
      </c>
      <c r="B3" s="91">
        <v>2</v>
      </c>
      <c r="C3" s="91">
        <v>3</v>
      </c>
      <c r="D3" s="91">
        <v>4</v>
      </c>
      <c r="E3" s="91">
        <v>5</v>
      </c>
      <c r="F3" s="92" t="s">
        <v>124</v>
      </c>
    </row>
    <row r="4" spans="1:6" ht="18" customHeight="1">
      <c r="A4" s="94" t="s">
        <v>343</v>
      </c>
      <c r="B4" s="77"/>
      <c r="C4" s="296"/>
      <c r="D4" s="77"/>
      <c r="E4" s="77"/>
      <c r="F4" s="136">
        <f>B4-D4-E4</f>
        <v>0</v>
      </c>
    </row>
    <row r="5" spans="1:6" ht="18" customHeight="1">
      <c r="A5" s="94"/>
      <c r="B5" s="77"/>
      <c r="C5" s="296"/>
      <c r="D5" s="77"/>
      <c r="E5" s="77"/>
      <c r="F5" s="136">
        <f aca="true" t="shared" si="0" ref="F5:F17">B5-D5-E5</f>
        <v>0</v>
      </c>
    </row>
    <row r="6" spans="1:6" ht="18" customHeight="1">
      <c r="A6" s="94"/>
      <c r="B6" s="77"/>
      <c r="C6" s="296"/>
      <c r="D6" s="77"/>
      <c r="E6" s="77"/>
      <c r="F6" s="136">
        <f t="shared" si="0"/>
        <v>0</v>
      </c>
    </row>
    <row r="7" spans="1:6" ht="18" customHeight="1">
      <c r="A7" s="94"/>
      <c r="B7" s="77"/>
      <c r="C7" s="296"/>
      <c r="D7" s="77"/>
      <c r="E7" s="77"/>
      <c r="F7" s="136">
        <f t="shared" si="0"/>
        <v>0</v>
      </c>
    </row>
    <row r="8" spans="1:6" ht="18" customHeight="1">
      <c r="A8" s="94"/>
      <c r="B8" s="77"/>
      <c r="C8" s="296"/>
      <c r="D8" s="77"/>
      <c r="E8" s="77"/>
      <c r="F8" s="136">
        <f>B8-D8-E8</f>
        <v>0</v>
      </c>
    </row>
    <row r="9" spans="1:6" ht="18" customHeight="1">
      <c r="A9" s="253" t="s">
        <v>198</v>
      </c>
      <c r="B9" s="77"/>
      <c r="C9" s="296"/>
      <c r="D9" s="77"/>
      <c r="E9" s="77"/>
      <c r="F9" s="136">
        <f>B9-D9-E9</f>
        <v>0</v>
      </c>
    </row>
    <row r="10" spans="1:6" ht="18" customHeight="1">
      <c r="A10" s="94" t="s">
        <v>343</v>
      </c>
      <c r="B10" s="77"/>
      <c r="C10" s="296"/>
      <c r="D10" s="77"/>
      <c r="E10" s="77"/>
      <c r="F10" s="136"/>
    </row>
    <row r="11" spans="1:6" ht="18" customHeight="1">
      <c r="A11" s="94"/>
      <c r="B11" s="77"/>
      <c r="C11" s="296"/>
      <c r="D11" s="77"/>
      <c r="E11" s="77"/>
      <c r="F11" s="136"/>
    </row>
    <row r="12" spans="1:6" ht="18" customHeight="1">
      <c r="A12" s="94"/>
      <c r="B12" s="77"/>
      <c r="C12" s="296"/>
      <c r="D12" s="77"/>
      <c r="E12" s="77"/>
      <c r="F12" s="136">
        <f>B12-D12-E12</f>
        <v>0</v>
      </c>
    </row>
    <row r="13" spans="1:6" ht="18" customHeight="1">
      <c r="A13" s="94"/>
      <c r="B13" s="77"/>
      <c r="C13" s="296"/>
      <c r="D13" s="77"/>
      <c r="E13" s="77"/>
      <c r="F13" s="136">
        <f>B13-D13-E13</f>
        <v>0</v>
      </c>
    </row>
    <row r="14" spans="1:6" ht="18" customHeight="1">
      <c r="A14" s="94"/>
      <c r="B14" s="77"/>
      <c r="C14" s="296"/>
      <c r="D14" s="77"/>
      <c r="E14" s="77"/>
      <c r="F14" s="136">
        <f t="shared" si="0"/>
        <v>0</v>
      </c>
    </row>
    <row r="15" spans="1:6" ht="18" customHeight="1">
      <c r="A15" s="94"/>
      <c r="B15" s="77"/>
      <c r="C15" s="296"/>
      <c r="D15" s="77"/>
      <c r="E15" s="77"/>
      <c r="F15" s="136">
        <f t="shared" si="0"/>
        <v>0</v>
      </c>
    </row>
    <row r="16" spans="1:6" ht="18" customHeight="1">
      <c r="A16" s="94"/>
      <c r="B16" s="77"/>
      <c r="C16" s="296"/>
      <c r="D16" s="77"/>
      <c r="E16" s="77"/>
      <c r="F16" s="136">
        <f t="shared" si="0"/>
        <v>0</v>
      </c>
    </row>
    <row r="17" spans="1:6" ht="18" customHeight="1" thickBot="1">
      <c r="A17" s="95"/>
      <c r="B17" s="82"/>
      <c r="C17" s="297"/>
      <c r="D17" s="82"/>
      <c r="E17" s="82"/>
      <c r="F17" s="137">
        <f t="shared" si="0"/>
        <v>0</v>
      </c>
    </row>
    <row r="18" spans="1:6" s="6" customFormat="1" ht="18" customHeight="1" thickBot="1">
      <c r="A18" s="139" t="s">
        <v>71</v>
      </c>
      <c r="B18" s="165">
        <f>SUM(B4:B17)</f>
        <v>0</v>
      </c>
      <c r="C18" s="166"/>
      <c r="D18" s="165">
        <f>SUM(D4:D17)</f>
        <v>0</v>
      </c>
      <c r="E18" s="165">
        <f>SUM(E4:E17)</f>
        <v>0</v>
      </c>
      <c r="F18" s="138">
        <f>SUM(F4:F17)</f>
        <v>0</v>
      </c>
    </row>
  </sheetData>
  <sheetProtection/>
  <printOptions horizontalCentered="1"/>
  <pageMargins left="0.92" right="0.52" top="1.24" bottom="0.44" header="0.62" footer="0.33"/>
  <pageSetup horizontalDpi="600" verticalDpi="600" orientation="landscape" paperSize="9" scale="105" r:id="rId1"/>
  <headerFooter alignWithMargins="0">
    <oddHeader xml:space="preserve">&amp;C&amp;"Times New Roman CE,Félkövér"&amp;14Beruházási kiadások
előirányzata célonként &amp;R&amp;"Times New Roman CE,Félkövér dőlt"&amp;12 6. számú melléklet&amp;"Times New Roman CE,Normál"&amp;10
  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8"/>
  <sheetViews>
    <sheetView zoomScale="85" zoomScaleNormal="85" zoomScalePageLayoutView="0" workbookViewId="0" topLeftCell="A1">
      <selection activeCell="H27" sqref="H27"/>
    </sheetView>
  </sheetViews>
  <sheetFormatPr defaultColWidth="9.00390625" defaultRowHeight="12.75"/>
  <cols>
    <col min="1" max="1" width="57.125" style="10" customWidth="1"/>
    <col min="2" max="2" width="15.625" style="5" customWidth="1"/>
    <col min="3" max="3" width="16.375" style="5" customWidth="1"/>
    <col min="4" max="4" width="18.00390625" style="5" customWidth="1"/>
    <col min="5" max="5" width="16.625" style="5" customWidth="1"/>
    <col min="6" max="6" width="18.875" style="5" customWidth="1"/>
    <col min="7" max="8" width="12.875" style="5" customWidth="1"/>
    <col min="9" max="9" width="13.875" style="5" customWidth="1"/>
    <col min="10" max="16384" width="9.375" style="5" customWidth="1"/>
  </cols>
  <sheetData>
    <row r="1" ht="35.25" customHeight="1" thickBot="1">
      <c r="F1" s="70" t="s">
        <v>63</v>
      </c>
    </row>
    <row r="2" spans="1:6" s="15" customFormat="1" ht="48.75" customHeight="1" thickBot="1">
      <c r="A2" s="24" t="s">
        <v>79</v>
      </c>
      <c r="B2" s="14" t="s">
        <v>77</v>
      </c>
      <c r="C2" s="14" t="s">
        <v>78</v>
      </c>
      <c r="D2" s="14" t="s">
        <v>344</v>
      </c>
      <c r="E2" s="14" t="s">
        <v>320</v>
      </c>
      <c r="F2" s="93" t="s">
        <v>345</v>
      </c>
    </row>
    <row r="3" spans="1:6" s="29" customFormat="1" ht="15" customHeight="1" thickBot="1">
      <c r="A3" s="90">
        <v>1</v>
      </c>
      <c r="B3" s="91">
        <v>2</v>
      </c>
      <c r="C3" s="91">
        <v>3</v>
      </c>
      <c r="D3" s="91">
        <v>4</v>
      </c>
      <c r="E3" s="91">
        <v>5</v>
      </c>
      <c r="F3" s="92">
        <v>6</v>
      </c>
    </row>
    <row r="4" spans="1:6" ht="18" customHeight="1">
      <c r="A4" s="94"/>
      <c r="B4" s="77"/>
      <c r="C4" s="296"/>
      <c r="D4" s="362"/>
      <c r="E4" s="77"/>
      <c r="F4" s="136">
        <f aca="true" t="shared" si="0" ref="F4:F9">B4-D4-E4</f>
        <v>0</v>
      </c>
    </row>
    <row r="5" spans="1:6" ht="18" customHeight="1">
      <c r="A5" s="312"/>
      <c r="B5" s="77"/>
      <c r="C5" s="296"/>
      <c r="D5" s="362"/>
      <c r="E5" s="77"/>
      <c r="F5" s="136">
        <f t="shared" si="0"/>
        <v>0</v>
      </c>
    </row>
    <row r="6" spans="1:6" ht="18" customHeight="1">
      <c r="A6" s="94"/>
      <c r="B6" s="77"/>
      <c r="C6" s="296"/>
      <c r="D6" s="362"/>
      <c r="E6" s="77"/>
      <c r="F6" s="136">
        <f t="shared" si="0"/>
        <v>0</v>
      </c>
    </row>
    <row r="7" spans="1:6" ht="18" customHeight="1">
      <c r="A7" s="94"/>
      <c r="B7" s="77"/>
      <c r="C7" s="296"/>
      <c r="D7" s="362"/>
      <c r="E7" s="77"/>
      <c r="F7" s="136">
        <f t="shared" si="0"/>
        <v>0</v>
      </c>
    </row>
    <row r="8" spans="1:6" ht="18" customHeight="1">
      <c r="A8" s="94"/>
      <c r="B8" s="77"/>
      <c r="C8" s="296"/>
      <c r="D8" s="362"/>
      <c r="E8" s="77"/>
      <c r="F8" s="136">
        <f t="shared" si="0"/>
        <v>0</v>
      </c>
    </row>
    <row r="9" spans="1:6" ht="18" customHeight="1">
      <c r="A9" s="313" t="s">
        <v>198</v>
      </c>
      <c r="B9" s="77"/>
      <c r="C9" s="296"/>
      <c r="D9" s="362"/>
      <c r="E9" s="77"/>
      <c r="F9" s="136">
        <f t="shared" si="0"/>
        <v>0</v>
      </c>
    </row>
    <row r="10" spans="1:6" ht="18" customHeight="1">
      <c r="A10" s="94"/>
      <c r="B10" s="77"/>
      <c r="C10" s="296"/>
      <c r="D10" s="362"/>
      <c r="E10" s="77"/>
      <c r="F10" s="136">
        <f aca="true" t="shared" si="1" ref="F10:F17">B10-D10-E10</f>
        <v>0</v>
      </c>
    </row>
    <row r="11" spans="1:6" ht="18" customHeight="1">
      <c r="A11" s="94"/>
      <c r="B11" s="77"/>
      <c r="C11" s="296"/>
      <c r="D11" s="362"/>
      <c r="E11" s="77"/>
      <c r="F11" s="136">
        <f t="shared" si="1"/>
        <v>0</v>
      </c>
    </row>
    <row r="12" spans="1:6" ht="18" customHeight="1">
      <c r="A12" s="94"/>
      <c r="B12" s="77"/>
      <c r="C12" s="296"/>
      <c r="D12" s="362"/>
      <c r="E12" s="77"/>
      <c r="F12" s="136">
        <f t="shared" si="1"/>
        <v>0</v>
      </c>
    </row>
    <row r="13" spans="1:6" ht="18" customHeight="1">
      <c r="A13" s="94"/>
      <c r="B13" s="77"/>
      <c r="C13" s="296"/>
      <c r="D13" s="362"/>
      <c r="E13" s="77"/>
      <c r="F13" s="136">
        <f t="shared" si="1"/>
        <v>0</v>
      </c>
    </row>
    <row r="14" spans="1:6" ht="18" customHeight="1">
      <c r="A14" s="94"/>
      <c r="B14" s="77"/>
      <c r="C14" s="296"/>
      <c r="D14" s="362"/>
      <c r="E14" s="77"/>
      <c r="F14" s="136">
        <f t="shared" si="1"/>
        <v>0</v>
      </c>
    </row>
    <row r="15" spans="1:6" ht="18" customHeight="1">
      <c r="A15" s="94"/>
      <c r="B15" s="77"/>
      <c r="C15" s="296"/>
      <c r="D15" s="362"/>
      <c r="E15" s="77"/>
      <c r="F15" s="136">
        <f t="shared" si="1"/>
        <v>0</v>
      </c>
    </row>
    <row r="16" spans="1:6" ht="18" customHeight="1">
      <c r="A16" s="94"/>
      <c r="B16" s="77"/>
      <c r="C16" s="296"/>
      <c r="D16" s="362"/>
      <c r="E16" s="77"/>
      <c r="F16" s="136">
        <f t="shared" si="1"/>
        <v>0</v>
      </c>
    </row>
    <row r="17" spans="1:6" ht="18" customHeight="1" thickBot="1">
      <c r="A17" s="95"/>
      <c r="B17" s="82"/>
      <c r="C17" s="82"/>
      <c r="D17" s="82"/>
      <c r="E17" s="82"/>
      <c r="F17" s="137">
        <f t="shared" si="1"/>
        <v>0</v>
      </c>
    </row>
    <row r="18" spans="1:6" s="6" customFormat="1" ht="18" customHeight="1" thickBot="1">
      <c r="A18" s="139" t="s">
        <v>71</v>
      </c>
      <c r="B18" s="131">
        <f>SUM(B4:B17)</f>
        <v>0</v>
      </c>
      <c r="C18" s="166"/>
      <c r="D18" s="363">
        <f>SUM(D4:D17)</f>
        <v>0</v>
      </c>
      <c r="E18" s="131">
        <f>SUM(E4:E17)</f>
        <v>0</v>
      </c>
      <c r="F18" s="138">
        <f>SUM(F4:F17)</f>
        <v>0</v>
      </c>
    </row>
  </sheetData>
  <sheetProtection/>
  <printOptions horizontalCentered="1"/>
  <pageMargins left="0.8267716535433072" right="0.56" top="1.12" bottom="0.46" header="0.55" footer="0.31"/>
  <pageSetup horizontalDpi="300" verticalDpi="300" orientation="landscape" paperSize="9" r:id="rId1"/>
  <headerFooter alignWithMargins="0">
    <oddHeader xml:space="preserve">&amp;C&amp;"Times New Roman CE,Félkövér"&amp;14Felújítási kiadások
előirányzata feladatonként &amp;R&amp;"Times New Roman CE,Félkövér dőlt"&amp;12 7.számú melléklet&amp;"Times New Roman CE,Normál"&amp;10
 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7"/>
  <sheetViews>
    <sheetView zoomScale="87" zoomScaleNormal="87" workbookViewId="0" topLeftCell="A1">
      <selection activeCell="K7" sqref="K7:K8"/>
    </sheetView>
  </sheetViews>
  <sheetFormatPr defaultColWidth="9.00390625" defaultRowHeight="12.75"/>
  <cols>
    <col min="1" max="1" width="6.875" style="10" customWidth="1"/>
    <col min="2" max="2" width="37.625" style="5" customWidth="1"/>
    <col min="3" max="8" width="12.875" style="5" customWidth="1"/>
    <col min="9" max="9" width="13.875" style="5" customWidth="1"/>
    <col min="10" max="16384" width="9.375" style="5" customWidth="1"/>
  </cols>
  <sheetData>
    <row r="1" ht="14.25" thickBot="1">
      <c r="I1" s="68" t="s">
        <v>63</v>
      </c>
    </row>
    <row r="2" spans="1:9" s="7" customFormat="1" ht="26.25" customHeight="1">
      <c r="A2" s="396" t="s">
        <v>83</v>
      </c>
      <c r="B2" s="391" t="s">
        <v>125</v>
      </c>
      <c r="C2" s="398" t="s">
        <v>126</v>
      </c>
      <c r="D2" s="398" t="s">
        <v>321</v>
      </c>
      <c r="E2" s="393" t="s">
        <v>82</v>
      </c>
      <c r="F2" s="394"/>
      <c r="G2" s="394"/>
      <c r="H2" s="395"/>
      <c r="I2" s="391" t="s">
        <v>37</v>
      </c>
    </row>
    <row r="3" spans="1:9" s="8" customFormat="1" ht="32.25" customHeight="1" thickBot="1">
      <c r="A3" s="397"/>
      <c r="B3" s="392"/>
      <c r="C3" s="392"/>
      <c r="D3" s="399"/>
      <c r="E3" s="11" t="s">
        <v>296</v>
      </c>
      <c r="F3" s="11" t="s">
        <v>319</v>
      </c>
      <c r="G3" s="11" t="s">
        <v>322</v>
      </c>
      <c r="H3" s="12" t="s">
        <v>323</v>
      </c>
      <c r="I3" s="392"/>
    </row>
    <row r="4" spans="1:9" s="9" customFormat="1" ht="18" customHeight="1" thickBot="1">
      <c r="A4" s="53">
        <v>1</v>
      </c>
      <c r="B4" s="54">
        <v>2</v>
      </c>
      <c r="C4" s="55">
        <v>3</v>
      </c>
      <c r="D4" s="54">
        <v>4</v>
      </c>
      <c r="E4" s="53">
        <v>5</v>
      </c>
      <c r="F4" s="55">
        <v>6</v>
      </c>
      <c r="G4" s="55">
        <v>7</v>
      </c>
      <c r="H4" s="56">
        <v>8</v>
      </c>
      <c r="I4" s="57" t="s">
        <v>127</v>
      </c>
    </row>
    <row r="5" spans="1:9" ht="33.75" customHeight="1" thickBot="1">
      <c r="A5" s="24" t="s">
        <v>3</v>
      </c>
      <c r="B5" s="110" t="s">
        <v>84</v>
      </c>
      <c r="C5" s="97"/>
      <c r="D5" s="140">
        <f>SUM(D6:D7)</f>
        <v>0</v>
      </c>
      <c r="E5" s="141">
        <f>SUM(E6:E7)</f>
        <v>0</v>
      </c>
      <c r="F5" s="142">
        <f>SUM(F6:F7)</f>
        <v>0</v>
      </c>
      <c r="G5" s="142">
        <f>SUM(G6:G7)</f>
        <v>0</v>
      </c>
      <c r="H5" s="143">
        <f>SUM(H6:H7)</f>
        <v>0</v>
      </c>
      <c r="I5" s="144">
        <f>SUM(D5:H5)</f>
        <v>0</v>
      </c>
    </row>
    <row r="6" spans="1:9" ht="21" customHeight="1">
      <c r="A6" s="13" t="s">
        <v>4</v>
      </c>
      <c r="B6" s="111" t="s">
        <v>231</v>
      </c>
      <c r="C6" s="99"/>
      <c r="D6" s="98"/>
      <c r="E6" s="80"/>
      <c r="F6" s="77"/>
      <c r="G6" s="77"/>
      <c r="H6" s="79"/>
      <c r="I6" s="145">
        <f aca="true" t="shared" si="0" ref="I6:I17">SUM(D6:H6)</f>
        <v>0</v>
      </c>
    </row>
    <row r="7" spans="1:9" ht="21" customHeight="1" thickBot="1">
      <c r="A7" s="13" t="s">
        <v>6</v>
      </c>
      <c r="B7" s="111" t="s">
        <v>232</v>
      </c>
      <c r="C7" s="99"/>
      <c r="D7" s="98"/>
      <c r="E7" s="80"/>
      <c r="F7" s="77"/>
      <c r="G7" s="77"/>
      <c r="H7" s="79"/>
      <c r="I7" s="145">
        <f t="shared" si="0"/>
        <v>0</v>
      </c>
    </row>
    <row r="8" spans="1:9" ht="36" customHeight="1" thickBot="1">
      <c r="A8" s="24" t="s">
        <v>7</v>
      </c>
      <c r="B8" s="112" t="s">
        <v>86</v>
      </c>
      <c r="C8" s="97"/>
      <c r="D8" s="140">
        <f>SUM(D9:D12)</f>
        <v>0</v>
      </c>
      <c r="E8" s="140">
        <f>SUM(E9:E12)</f>
        <v>0</v>
      </c>
      <c r="F8" s="140"/>
      <c r="G8" s="140"/>
      <c r="H8" s="140"/>
      <c r="I8" s="140"/>
    </row>
    <row r="9" spans="1:9" ht="21" customHeight="1">
      <c r="A9" s="13" t="s">
        <v>8</v>
      </c>
      <c r="B9" s="111" t="s">
        <v>230</v>
      </c>
      <c r="C9" s="99"/>
      <c r="D9" s="98"/>
      <c r="E9" s="80"/>
      <c r="F9" s="77"/>
      <c r="G9" s="77"/>
      <c r="H9" s="79"/>
      <c r="I9" s="145">
        <f>SUM(D9:H9)</f>
        <v>0</v>
      </c>
    </row>
    <row r="10" spans="1:9" ht="21" customHeight="1">
      <c r="A10" s="13" t="s">
        <v>9</v>
      </c>
      <c r="B10" s="113" t="s">
        <v>209</v>
      </c>
      <c r="C10" s="99"/>
      <c r="D10" s="98"/>
      <c r="E10" s="80"/>
      <c r="F10" s="77"/>
      <c r="G10" s="77"/>
      <c r="H10" s="79"/>
      <c r="I10" s="145">
        <f>SUM(D10:H10)</f>
        <v>0</v>
      </c>
    </row>
    <row r="11" spans="1:9" ht="21" customHeight="1">
      <c r="A11" s="13" t="s">
        <v>10</v>
      </c>
      <c r="B11" s="111" t="s">
        <v>283</v>
      </c>
      <c r="C11" s="99"/>
      <c r="D11" s="98"/>
      <c r="E11" s="80"/>
      <c r="F11" s="77"/>
      <c r="G11" s="77"/>
      <c r="H11" s="79"/>
      <c r="I11" s="145"/>
    </row>
    <row r="12" spans="1:9" ht="18" customHeight="1" thickBot="1">
      <c r="A12" s="13" t="s">
        <v>11</v>
      </c>
      <c r="B12" s="111" t="s">
        <v>284</v>
      </c>
      <c r="C12" s="99"/>
      <c r="D12" s="98"/>
      <c r="E12" s="80"/>
      <c r="F12" s="77"/>
      <c r="G12" s="77"/>
      <c r="H12" s="79"/>
      <c r="I12" s="145"/>
    </row>
    <row r="13" spans="1:9" ht="21" customHeight="1" thickBot="1">
      <c r="A13" s="24" t="s">
        <v>12</v>
      </c>
      <c r="B13" s="112" t="s">
        <v>87</v>
      </c>
      <c r="C13" s="97"/>
      <c r="D13" s="140">
        <f>SUM(D14:D14)</f>
        <v>0</v>
      </c>
      <c r="E13" s="141">
        <f>SUM(E14:E14)</f>
        <v>0</v>
      </c>
      <c r="F13" s="142">
        <f>SUM(F14:F14)</f>
        <v>0</v>
      </c>
      <c r="G13" s="142">
        <f>SUM(G14:G14)</f>
        <v>0</v>
      </c>
      <c r="H13" s="143">
        <f>SUM(H14:H14)</f>
        <v>0</v>
      </c>
      <c r="I13" s="144">
        <f t="shared" si="0"/>
        <v>0</v>
      </c>
    </row>
    <row r="14" spans="1:9" ht="21" customHeight="1" thickBot="1">
      <c r="A14" s="13" t="s">
        <v>13</v>
      </c>
      <c r="B14" s="111" t="s">
        <v>85</v>
      </c>
      <c r="C14" s="99"/>
      <c r="D14" s="98"/>
      <c r="E14" s="80"/>
      <c r="F14" s="77"/>
      <c r="G14" s="77"/>
      <c r="H14" s="79"/>
      <c r="I14" s="145">
        <f t="shared" si="0"/>
        <v>0</v>
      </c>
    </row>
    <row r="15" spans="1:9" ht="21" customHeight="1" thickBot="1">
      <c r="A15" s="24" t="s">
        <v>14</v>
      </c>
      <c r="B15" s="112" t="s">
        <v>88</v>
      </c>
      <c r="C15" s="97"/>
      <c r="D15" s="140">
        <f>SUM(D16:D16)</f>
        <v>0</v>
      </c>
      <c r="E15" s="141">
        <f>SUM(E16:E16)</f>
        <v>0</v>
      </c>
      <c r="F15" s="142">
        <f>SUM(F16:F16)</f>
        <v>0</v>
      </c>
      <c r="G15" s="142">
        <f>SUM(G16:G16)</f>
        <v>0</v>
      </c>
      <c r="H15" s="143">
        <f>SUM(H16:H16)</f>
        <v>0</v>
      </c>
      <c r="I15" s="144">
        <f t="shared" si="0"/>
        <v>0</v>
      </c>
    </row>
    <row r="16" spans="1:9" ht="21" customHeight="1" thickBot="1">
      <c r="A16" s="13" t="s">
        <v>15</v>
      </c>
      <c r="B16" s="111"/>
      <c r="C16" s="99"/>
      <c r="D16" s="98"/>
      <c r="E16" s="80"/>
      <c r="F16" s="77"/>
      <c r="G16" s="77"/>
      <c r="H16" s="79"/>
      <c r="I16" s="145">
        <f t="shared" si="0"/>
        <v>0</v>
      </c>
    </row>
    <row r="17" spans="1:9" ht="21" customHeight="1" thickBot="1">
      <c r="A17" s="24" t="s">
        <v>16</v>
      </c>
      <c r="B17" s="110" t="s">
        <v>89</v>
      </c>
      <c r="C17" s="100"/>
      <c r="D17" s="140">
        <f>D5+D8+D13+D15</f>
        <v>0</v>
      </c>
      <c r="E17" s="141">
        <f>E5+E8+E13+E15</f>
        <v>0</v>
      </c>
      <c r="F17" s="142">
        <f>F5+F8+F13+F15</f>
        <v>0</v>
      </c>
      <c r="G17" s="142">
        <f>G5+G8+G13+G15</f>
        <v>0</v>
      </c>
      <c r="H17" s="143">
        <f>H5+H8+H13+H15</f>
        <v>0</v>
      </c>
      <c r="I17" s="144">
        <f t="shared" si="0"/>
        <v>0</v>
      </c>
    </row>
  </sheetData>
  <sheetProtection/>
  <mergeCells count="6">
    <mergeCell ref="I2:I3"/>
    <mergeCell ref="E2:H2"/>
    <mergeCell ref="A2:A3"/>
    <mergeCell ref="B2:B3"/>
    <mergeCell ref="C2:C3"/>
    <mergeCell ref="D2:D3"/>
  </mergeCells>
  <printOptions horizontalCentered="1"/>
  <pageMargins left="0.82" right="0.62" top="1.38" bottom="0.984251968503937" header="0.87" footer="0.5118110236220472"/>
  <pageSetup horizontalDpi="300" verticalDpi="300" orientation="landscape" paperSize="9" r:id="rId1"/>
  <headerFooter alignWithMargins="0">
    <oddHeader>&amp;C&amp;"Times New Roman CE,Félkövér"&amp;14Többéves kihatással járó döntésekből származó kötelezettségek
célok szerint, évenkénti bontásban&amp;R&amp;"Times New Roman CE,Félkövér dőlt"&amp;12 9.számú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4:C17"/>
  <sheetViews>
    <sheetView zoomScalePageLayoutView="0" workbookViewId="0" topLeftCell="A1">
      <selection activeCell="C6" sqref="C6"/>
    </sheetView>
  </sheetViews>
  <sheetFormatPr defaultColWidth="9.00390625" defaultRowHeight="12.75"/>
  <cols>
    <col min="1" max="1" width="47.50390625" style="17" bestFit="1" customWidth="1"/>
    <col min="2" max="2" width="20.625" style="1" customWidth="1"/>
    <col min="3" max="3" width="24.50390625" style="1" customWidth="1"/>
    <col min="4" max="4" width="19.00390625" style="1" customWidth="1"/>
    <col min="5" max="16384" width="9.375" style="1" customWidth="1"/>
  </cols>
  <sheetData>
    <row r="4" spans="1:3" s="5" customFormat="1" ht="24" customHeight="1" thickBot="1">
      <c r="A4" s="16"/>
      <c r="B4" s="400" t="s">
        <v>63</v>
      </c>
      <c r="C4" s="400"/>
    </row>
    <row r="5" spans="1:3" s="18" customFormat="1" ht="22.5" customHeight="1" thickBot="1">
      <c r="A5" s="25" t="s">
        <v>285</v>
      </c>
      <c r="B5" s="294" t="s">
        <v>346</v>
      </c>
      <c r="C5" s="26" t="s">
        <v>347</v>
      </c>
    </row>
    <row r="6" spans="1:3" ht="28.5" customHeight="1" thickBot="1">
      <c r="A6" s="368" t="s">
        <v>340</v>
      </c>
      <c r="B6" s="369">
        <v>115123</v>
      </c>
      <c r="C6" s="370">
        <v>122561</v>
      </c>
    </row>
    <row r="7" spans="1:3" ht="25.5" customHeight="1" thickBot="1">
      <c r="A7" s="371" t="s">
        <v>71</v>
      </c>
      <c r="B7" s="372">
        <f>SUM(B6:B6)</f>
        <v>115123</v>
      </c>
      <c r="C7" s="373">
        <f>SUM(C6:C6)</f>
        <v>122561</v>
      </c>
    </row>
    <row r="8" spans="1:3" ht="19.5" customHeight="1">
      <c r="A8" s="374"/>
      <c r="B8" s="375"/>
      <c r="C8" s="375"/>
    </row>
    <row r="9" spans="1:3" ht="19.5" customHeight="1">
      <c r="A9" s="401" t="s">
        <v>339</v>
      </c>
      <c r="B9" s="401"/>
      <c r="C9" s="401"/>
    </row>
    <row r="10" spans="1:3" ht="19.5" customHeight="1" thickBot="1">
      <c r="A10" s="374"/>
      <c r="B10" s="375"/>
      <c r="C10" s="375"/>
    </row>
    <row r="11" spans="1:3" ht="21.75" customHeight="1" thickBot="1">
      <c r="A11" s="376" t="s">
        <v>285</v>
      </c>
      <c r="B11" s="377" t="s">
        <v>358</v>
      </c>
      <c r="C11" s="378" t="s">
        <v>359</v>
      </c>
    </row>
    <row r="12" spans="1:3" ht="12.75">
      <c r="A12" s="379" t="s">
        <v>333</v>
      </c>
      <c r="B12" s="380">
        <v>94</v>
      </c>
      <c r="C12" s="381">
        <v>0</v>
      </c>
    </row>
    <row r="13" spans="1:3" ht="12.75">
      <c r="A13" s="382" t="s">
        <v>366</v>
      </c>
      <c r="B13" s="383">
        <v>102</v>
      </c>
      <c r="C13" s="384">
        <v>0</v>
      </c>
    </row>
    <row r="14" spans="1:3" ht="12.75">
      <c r="A14" s="385" t="s">
        <v>334</v>
      </c>
      <c r="B14" s="383">
        <v>111</v>
      </c>
      <c r="C14" s="384">
        <v>0</v>
      </c>
    </row>
    <row r="15" spans="1:3" ht="12.75">
      <c r="A15" s="385" t="s">
        <v>368</v>
      </c>
      <c r="B15" s="383"/>
      <c r="C15" s="384">
        <v>2370</v>
      </c>
    </row>
    <row r="16" spans="1:3" ht="24.75" thickBot="1">
      <c r="A16" s="368" t="s">
        <v>367</v>
      </c>
      <c r="B16" s="369"/>
      <c r="C16" s="370">
        <v>602</v>
      </c>
    </row>
    <row r="17" spans="1:3" ht="13.5" thickBot="1">
      <c r="A17" s="170" t="s">
        <v>71</v>
      </c>
      <c r="B17" s="295">
        <f>SUM(B12:B15)</f>
        <v>307</v>
      </c>
      <c r="C17" s="132">
        <f>SUM(C12:C16)</f>
        <v>2972</v>
      </c>
    </row>
  </sheetData>
  <sheetProtection/>
  <mergeCells count="2">
    <mergeCell ref="B4:C4"/>
    <mergeCell ref="A9:C9"/>
  </mergeCells>
  <printOptions horizontalCentered="1"/>
  <pageMargins left="0.3937007874015748" right="0.3937007874015748" top="1.3779527559055118" bottom="1.062992125984252" header="1.1811023622047245" footer="0.9055118110236221"/>
  <pageSetup horizontalDpi="300" verticalDpi="300" orientation="portrait" paperSize="9" r:id="rId1"/>
  <headerFooter alignWithMargins="0">
    <oddHeader>&amp;C&amp;"Times New Roman CE,Félkövér"&amp;14
Sióagárd Község Önkormányzatának EU-s eszközök támogatásával megvalósuló projektjei
&amp;R&amp;"Times New Roman CE,Félkövér dőlt"&amp;11 10.számú melléklet&amp;"Times New Roman CE,Dőlt"&amp;12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ALJEGYZŐ</cp:lastModifiedBy>
  <cp:lastPrinted>2015-01-23T10:03:04Z</cp:lastPrinted>
  <dcterms:created xsi:type="dcterms:W3CDTF">1999-10-30T10:30:45Z</dcterms:created>
  <dcterms:modified xsi:type="dcterms:W3CDTF">2015-02-06T10:49:39Z</dcterms:modified>
  <cp:category/>
  <cp:version/>
  <cp:contentType/>
  <cp:contentStatus/>
</cp:coreProperties>
</file>