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firstSheet="7" activeTab="12"/>
  </bookViews>
  <sheets>
    <sheet name="1.sz.mell." sheetId="1" r:id="rId1"/>
    <sheet name="1.2. sz.mell" sheetId="2" r:id="rId2"/>
    <sheet name="2.sz.mell" sheetId="3" r:id="rId3"/>
    <sheet name="3. sz.mell" sheetId="4" r:id="rId4"/>
    <sheet name="4.sz.mell" sheetId="5" r:id="rId5"/>
    <sheet name="5.sz. mell" sheetId="6" r:id="rId6"/>
    <sheet name="6. sz. mell" sheetId="7" r:id="rId7"/>
    <sheet name="7. sz. mell" sheetId="8" r:id="rId8"/>
    <sheet name="8. sz. mell" sheetId="9" r:id="rId9"/>
    <sheet name="9.sz. melléklet" sheetId="10" r:id="rId10"/>
    <sheet name="10. sz. mell" sheetId="11" r:id="rId11"/>
    <sheet name="11. sz.mell" sheetId="12" r:id="rId12"/>
    <sheet name="12. sz.mell" sheetId="13" r:id="rId13"/>
  </sheets>
  <definedNames/>
  <calcPr fullCalcOnLoad="1"/>
</workbook>
</file>

<file path=xl/sharedStrings.xml><?xml version="1.0" encoding="utf-8"?>
<sst xmlns="http://schemas.openxmlformats.org/spreadsheetml/2006/main" count="469" uniqueCount="376">
  <si>
    <t>Megnevezés</t>
  </si>
  <si>
    <t>Érték E Ft</t>
  </si>
  <si>
    <t>Részarány %</t>
  </si>
  <si>
    <t xml:space="preserve"> Eszközök összetétele</t>
  </si>
  <si>
    <t xml:space="preserve">  A. Befektetett eszközök</t>
  </si>
  <si>
    <t xml:space="preserve">  B. Forgóeszközök</t>
  </si>
  <si>
    <t xml:space="preserve">  C. Aktív időbeli elh.-ok</t>
  </si>
  <si>
    <t xml:space="preserve">      Összesen</t>
  </si>
  <si>
    <t xml:space="preserve"> Források összetétele</t>
  </si>
  <si>
    <t xml:space="preserve">  D. Saját tőke</t>
  </si>
  <si>
    <t xml:space="preserve">  E. Céltartalék</t>
  </si>
  <si>
    <t xml:space="preserve">  F. Kötelezettség</t>
  </si>
  <si>
    <t xml:space="preserve">  G. Passzív időbeli elhat.-ok</t>
  </si>
  <si>
    <t xml:space="preserve">       Összesen</t>
  </si>
  <si>
    <t>Mutató számítása</t>
  </si>
  <si>
    <t>Mutató %</t>
  </si>
  <si>
    <t>Tárgyi eszközök értéke</t>
  </si>
  <si>
    <t>Összes eszközök értéke</t>
  </si>
  <si>
    <t>Tárgyi eszközök aránya</t>
  </si>
  <si>
    <t>Forgóeszközök aránya</t>
  </si>
  <si>
    <t>Forgóeszközök értéke</t>
  </si>
  <si>
    <t>Tőkeellátottság</t>
  </si>
  <si>
    <t>Források aránya</t>
  </si>
  <si>
    <t>Likvidítás</t>
  </si>
  <si>
    <t>Árbevétel arányos
jövedelmezőség</t>
  </si>
  <si>
    <t>Eszközarányos 
jövedelmezőség</t>
  </si>
  <si>
    <t>Vagyonarányos 
jövedelmezőség</t>
  </si>
  <si>
    <t>Saját tőke</t>
  </si>
  <si>
    <t>Összes forrás</t>
  </si>
  <si>
    <t>Kötelezettségek</t>
  </si>
  <si>
    <t>Likvid aktívák</t>
  </si>
  <si>
    <t>Likvid passzívák</t>
  </si>
  <si>
    <t>Adózás előtti eredmény</t>
  </si>
  <si>
    <t>nettó árbev+egyéb bev</t>
  </si>
  <si>
    <t>Eredményre gyakorolt hatás</t>
  </si>
  <si>
    <t xml:space="preserve">         +</t>
  </si>
  <si>
    <t xml:space="preserve">         -</t>
  </si>
  <si>
    <t>Bevételek</t>
  </si>
  <si>
    <t>1. Belföldi értékesítés nettó árbev</t>
  </si>
  <si>
    <t>-</t>
  </si>
  <si>
    <t>6. sz. melléklet</t>
  </si>
  <si>
    <t>2.Exportértékesítés nettó árbev</t>
  </si>
  <si>
    <t>4. Egyéb bevételek</t>
  </si>
  <si>
    <t>5. Üzemi szintű bevétel (3+4)</t>
  </si>
  <si>
    <t>6. Pénzügyi műv bevétele</t>
  </si>
  <si>
    <t>7. Rendkívüli bevételek</t>
  </si>
  <si>
    <t>Ráfordítások</t>
  </si>
  <si>
    <t>9. Ért. elsz. kvetlen önktg.</t>
  </si>
  <si>
    <t>11. Eladott szolg.értéke</t>
  </si>
  <si>
    <t>10. Eladott áruk besz. értéke</t>
  </si>
  <si>
    <t>12. Ért. közvetlen ktg (9+10+11)</t>
  </si>
  <si>
    <t>13. Ért, forg. ktg.</t>
  </si>
  <si>
    <t>14. Igazgatási ktg.</t>
  </si>
  <si>
    <t>15. Egyéb általános ktg.</t>
  </si>
  <si>
    <t>17. Egyéb ráfordítások</t>
  </si>
  <si>
    <t>19. Pénzügyi ráfordítások</t>
  </si>
  <si>
    <t>20. Rendkívüli ráfordítások</t>
  </si>
  <si>
    <t>21. Ráfordítások összesen:</t>
  </si>
  <si>
    <t>EREDMÉNY</t>
  </si>
  <si>
    <t>26. Társasági adó befiz.köt.</t>
  </si>
  <si>
    <t>27. Osztalék befiz. köt.</t>
  </si>
  <si>
    <t>28. Mérleg szerinti eredmény (25-26)</t>
  </si>
  <si>
    <t>25. Adózás előtti eredmény (22+23+24)</t>
  </si>
  <si>
    <t>24. Rendkívüli eredmény (7-20)</t>
  </si>
  <si>
    <t>23. Pénzügyi műv. ered. (6-19)</t>
  </si>
  <si>
    <t>22. Üzemi szintű eredmény (5-18)</t>
  </si>
  <si>
    <t>8. sz. melléklet</t>
  </si>
  <si>
    <t>8. Bevételek összesen (5+6+7)</t>
  </si>
  <si>
    <t>16. Ért. közvetett ktg. (13+14+15)</t>
  </si>
  <si>
    <t>18. Üzemi szintű ráf. össz (12+16+17)</t>
  </si>
  <si>
    <t>Költségváltozás (tény-bázis)</t>
  </si>
  <si>
    <t>Növekedés</t>
  </si>
  <si>
    <t>Csökkenés</t>
  </si>
  <si>
    <t>Anyagköltség</t>
  </si>
  <si>
    <t>Villamos energia</t>
  </si>
  <si>
    <t>Üzemanyag</t>
  </si>
  <si>
    <t>Gáz költség</t>
  </si>
  <si>
    <t>Nettó anyagköltség</t>
  </si>
  <si>
    <t>Igénybevett szolg.</t>
  </si>
  <si>
    <t>Egyéb szolg.</t>
  </si>
  <si>
    <t>Eladott áruk besz.értéke</t>
  </si>
  <si>
    <t>Eladott szolg. értéke</t>
  </si>
  <si>
    <t>Anyagjellegű ráfordítások össz:</t>
  </si>
  <si>
    <t>Bérköltség</t>
  </si>
  <si>
    <t>Személyi jell.kifiz.</t>
  </si>
  <si>
    <t>Bérjárulékok</t>
  </si>
  <si>
    <t>Személyi jell. ráf össz:</t>
  </si>
  <si>
    <t>Értékcsökkenés</t>
  </si>
  <si>
    <t>Termelési költség össz:</t>
  </si>
  <si>
    <t>Le: Aktivált saját teljesítmények
értéke</t>
  </si>
  <si>
    <t>10. sz. melléklet</t>
  </si>
  <si>
    <t>a.) Létszám összetétele</t>
  </si>
  <si>
    <t>Teljes munkaidős fizikai</t>
  </si>
  <si>
    <t>Teljes munkaidős szellemi</t>
  </si>
  <si>
    <t>Teljes munkaidős összesen</t>
  </si>
  <si>
    <t>Részmunkaidős, nyugdíjas</t>
  </si>
  <si>
    <t xml:space="preserve">   JÖVEDELMEZŐSÉG, EREDMÉNY ALAKULÁSA TEVÉKENYSÉGEKRE ÖSSZESEN</t>
  </si>
  <si>
    <t>Adatok: E Ft-ban</t>
  </si>
  <si>
    <t>3. Nettó árbevétel össszesen (1+2)</t>
  </si>
  <si>
    <t>VAGYONI, PÉNZÜGYI ÉS JÖVEDELMI HELYZET MUTATÓI</t>
  </si>
  <si>
    <t>TERMELÉSI KÖLTSÉGEK ALAKULÁSA</t>
  </si>
  <si>
    <t>Értékesített termékek,
szolg. term. ktg.</t>
  </si>
  <si>
    <t>Jogcím</t>
  </si>
  <si>
    <t>Segélyek</t>
  </si>
  <si>
    <t>12. sz. melléklet</t>
  </si>
  <si>
    <t>Készlet-növekedés
(kg)</t>
  </si>
  <si>
    <t>Készlet-csökkenés
(kg)</t>
  </si>
  <si>
    <t>Veszé-lyességi
osztály</t>
  </si>
  <si>
    <t>Veszélyes hulladék összesen</t>
  </si>
  <si>
    <t>II.</t>
  </si>
  <si>
    <t>I.</t>
  </si>
  <si>
    <t>III.</t>
  </si>
  <si>
    <t>1.</t>
  </si>
  <si>
    <t>2.</t>
  </si>
  <si>
    <t>3.</t>
  </si>
  <si>
    <t>4.</t>
  </si>
  <si>
    <t>5.</t>
  </si>
  <si>
    <t>6.</t>
  </si>
  <si>
    <t>I. Immateriális javak összesen</t>
  </si>
  <si>
    <t>1. Alapítás-átszerv.értéke</t>
  </si>
  <si>
    <t>2. Kísérleti fejl.aktív értéke</t>
  </si>
  <si>
    <t>3. Vagyoni értékű jogok</t>
  </si>
  <si>
    <t>4. Szellemi termékek</t>
  </si>
  <si>
    <t>5. Üzleti vagy cégérték</t>
  </si>
  <si>
    <t>6. Immateriális jav.adott előleg</t>
  </si>
  <si>
    <t>7. Immateriális jav.értékhely.</t>
  </si>
  <si>
    <t>II. Tárgyi eszközök összesen</t>
  </si>
  <si>
    <t>1. Ingatlanok</t>
  </si>
  <si>
    <t>4. Beruházások</t>
  </si>
  <si>
    <t>5. Beruházásra adott előlegek</t>
  </si>
  <si>
    <t>6. Tárgyi eszk.értékhely.</t>
  </si>
  <si>
    <t>2. Műszaki berendezések, 
    gépek, járművek</t>
  </si>
  <si>
    <t>3. Egyéb berendezések, 
    felszer, járművek</t>
  </si>
  <si>
    <t>4. sz. melléklet</t>
  </si>
  <si>
    <t>A tétel megnevezése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</si>
  <si>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</si>
  <si>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ESZKÖZÖK (AKTÍVÁK) ÁLLOMÁNYÁNAK VÁLTOZÁSA</t>
  </si>
  <si>
    <t>Adatok E Ft-ban</t>
  </si>
  <si>
    <t>Eszközállomány</t>
  </si>
  <si>
    <t>Eltérés</t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</si>
  <si>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Befektetett eszközök (I+II+III)</t>
    </r>
  </si>
  <si>
    <r>
      <t>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Immateriális javak (1+2+3+4+5+6+7)</t>
    </r>
  </si>
  <si>
    <r>
      <t>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Tárgyi eszközök (1+2+3+4+5+6)</t>
    </r>
  </si>
  <si>
    <t>4. Tenyészállatok</t>
  </si>
  <si>
    <t>5. Beruházásra adott előleg</t>
  </si>
  <si>
    <r>
      <t>III.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Befektetett pü-i eszközök (1+2+3+4+5+6+7)</t>
    </r>
  </si>
  <si>
    <t>1. Tartós rész. kapcs. váll.</t>
  </si>
  <si>
    <t>2. Tartósan adott kölcsön</t>
  </si>
  <si>
    <t>3. Egyéb tartós részesedés</t>
  </si>
  <si>
    <t>4. Tartósan adott kölcsön egyéb rész.visz.álló váll.</t>
  </si>
  <si>
    <t>7. Bef. pü-i eszk. értékhely.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</si>
  <si>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Forgóeszközök (I+II+III+IV)</t>
    </r>
  </si>
  <si>
    <r>
      <t>I.</t>
    </r>
    <r>
      <rPr>
        <b/>
        <sz val="7"/>
        <rFont val="Times New Roman"/>
        <family val="1"/>
      </rPr>
      <t xml:space="preserve">  </t>
    </r>
    <r>
      <rPr>
        <b/>
        <u val="single"/>
        <sz val="12"/>
        <rFont val="Times New Roman"/>
        <family val="1"/>
      </rPr>
      <t>Készletek (1+2+3+4+5+6)</t>
    </r>
  </si>
  <si>
    <t>1. Anyagok</t>
  </si>
  <si>
    <t>4. Késztermékek</t>
  </si>
  <si>
    <t>5. Áruk</t>
  </si>
  <si>
    <r>
      <t>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Követelések (1+2+3+4+5)</t>
    </r>
  </si>
  <si>
    <t>4. Váltó követelések.</t>
  </si>
  <si>
    <t>5. Egyéb követelések</t>
  </si>
  <si>
    <r>
      <t>III.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Értékpapírok (1+2+3+4)</t>
    </r>
  </si>
  <si>
    <t>2. Egyéb részesedés</t>
  </si>
  <si>
    <r>
      <t xml:space="preserve">4. </t>
    </r>
    <r>
      <rPr>
        <sz val="10"/>
        <rFont val="Times New Roman"/>
        <family val="1"/>
      </rPr>
      <t>Forgatási célú hitelviszonyt megtestesítő értékpapírok</t>
    </r>
  </si>
  <si>
    <r>
      <t xml:space="preserve">IV. </t>
    </r>
    <r>
      <rPr>
        <b/>
        <u val="single"/>
        <sz val="12"/>
        <rFont val="Times New Roman"/>
        <family val="1"/>
      </rPr>
      <t>Pénzeszközök</t>
    </r>
    <r>
      <rPr>
        <b/>
        <sz val="12"/>
        <rFont val="Times New Roman"/>
        <family val="1"/>
      </rPr>
      <t xml:space="preserve"> (1+2)</t>
    </r>
  </si>
  <si>
    <t>1. Pénztár, csekkek</t>
  </si>
  <si>
    <t>2. Bankbetétek</t>
  </si>
  <si>
    <t>1. Bevételek aktív időbeli elhat.</t>
  </si>
  <si>
    <t>3. Halasztott ráfordítások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</si>
  <si>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</si>
  <si>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FORRÁSOK (PASSZÍVÁK) ÁLLOMÁNY VÁLTOZÁSA</t>
  </si>
  <si>
    <t>D. Saját tőke (I+II+III+IV+V+VI+VII)</t>
  </si>
  <si>
    <t>I. Jegyzett tőke</t>
  </si>
  <si>
    <t>III. Tőke tartalék</t>
  </si>
  <si>
    <t>IV. Eredménytartalék</t>
  </si>
  <si>
    <t>V. Lekötött tartalék</t>
  </si>
  <si>
    <t>VI. Értékelési tartalék</t>
  </si>
  <si>
    <t>VII. Mérleg szerinti eredmény</t>
  </si>
  <si>
    <t>E. Céltartalék (1+2+3)</t>
  </si>
  <si>
    <t>3. Egyéb céltartalék</t>
  </si>
  <si>
    <t>F. Kötelezettségek (I+II+III)</t>
  </si>
  <si>
    <t>I. Hátrasorolt kötelezettségek (1+2+3)</t>
  </si>
  <si>
    <t>1. Hosszú lejáratra kapott kölcs.</t>
  </si>
  <si>
    <t>2. Átváltoztatható kötvények</t>
  </si>
  <si>
    <t>5. Egyéb hosszú lejáratú hitelek</t>
  </si>
  <si>
    <t>1. Rövid lejáratú kölcsön</t>
  </si>
  <si>
    <t xml:space="preserve">    - átváltoztatható kötvények</t>
  </si>
  <si>
    <t>2. Rövid lejáratú hitelek</t>
  </si>
  <si>
    <t>3. Vevőktől kapott előlegek</t>
  </si>
  <si>
    <t>5. Váltótartozások</t>
  </si>
  <si>
    <r>
      <t xml:space="preserve">1. </t>
    </r>
    <r>
      <rPr>
        <sz val="11"/>
        <rFont val="Times New Roman"/>
        <family val="1"/>
      </rPr>
      <t>Bevételek passzív időbeli elhat.</t>
    </r>
  </si>
  <si>
    <t>3. Halasztott bevételek</t>
  </si>
  <si>
    <t>Források összesen:</t>
  </si>
  <si>
    <t>CASH FLOW KIMUTATÁS</t>
  </si>
  <si>
    <t>±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</si>
  <si>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Szokásos tevékenységből származó
pénzeszköz-változás (1-13 sorok)</t>
    </r>
  </si>
  <si>
    <t>1. Adózás előtti eredmény</t>
  </si>
  <si>
    <t>2. Elszámolt amortizáció</t>
  </si>
  <si>
    <t>+</t>
  </si>
  <si>
    <t>3. Elszámolt értékvesztés</t>
  </si>
  <si>
    <t>4. Céltartalék képzés és felhasználás különb.</t>
  </si>
  <si>
    <t>5. Befektetett eszközök értékesítésének eredm.</t>
  </si>
  <si>
    <t>6. Szállítói kötelezettség változása</t>
  </si>
  <si>
    <t>7. Egyéb rövid lej. köt. változása</t>
  </si>
  <si>
    <t>8. Passzív időbeli elhatárolások változása</t>
  </si>
  <si>
    <t>9. Vevő követelés változása</t>
  </si>
  <si>
    <t>10. Forgóeszközök (vevő és pénzeszköz nélkül)
      változása</t>
  </si>
  <si>
    <t>11. Aktív időbeli elhatárolások változása</t>
  </si>
  <si>
    <t>12. Fizetett adó (nyereség után)</t>
  </si>
  <si>
    <t>13. Fizetett osztalék, részesedés</t>
  </si>
  <si>
    <t>II. Befektetési tev-ből származó pénz-
     eszköz változás (14-16 sorok)</t>
  </si>
  <si>
    <t>14. Befektetett eszközök beszerzése</t>
  </si>
  <si>
    <t>15. Befektetett eszközök eladása</t>
  </si>
  <si>
    <t>16. Kapott osztalék</t>
  </si>
  <si>
    <t>III. Pénzügyi művelésből származó
      pénzeszköz-változás (17-27 sorok)</t>
  </si>
  <si>
    <t>17. Részvény kibocsátás bevétele</t>
  </si>
  <si>
    <t>18. Kötvény kibocsátás bevétele</t>
  </si>
  <si>
    <t>19. Hitel és kölcsön felvétele</t>
  </si>
  <si>
    <t>20. Hosszú lejáratra nyújtott kölcsönök és
     bankbetét.törlesztése, megszűnt.beváltása</t>
  </si>
  <si>
    <t>21. Véglegesen kapott pénzeszköz</t>
  </si>
  <si>
    <t>22. Részvénybevonás (tőke leszáll.)</t>
  </si>
  <si>
    <t>23. Kötvény és hitelviszonyt megtestesítő
     értékpapír visszafizetése</t>
  </si>
  <si>
    <t>24. Hitel és kölcsön törlesztése, visszafizetése</t>
  </si>
  <si>
    <t>25. Hosszú lejáratra nyújtott kölcsönök és
     elhelyezett bankbetétek</t>
  </si>
  <si>
    <t>26. Véglegesen átadott pénzeszköz</t>
  </si>
  <si>
    <t>27. Alapítókkal szembeni illetve egyéb
     hosszúlejáratú kötelez.változása</t>
  </si>
  <si>
    <t>IV. Pénzeszközök változása</t>
  </si>
  <si>
    <t xml:space="preserve">      (±I. ±II. ±III sorok)</t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</si>
  <si>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Alapítás-átszervezés aktivált értéke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</si>
  <si>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Kísérleti fejlesztés aktivált értéke</t>
    </r>
  </si>
  <si>
    <t>6. Immateriális javakra adott előleg</t>
  </si>
  <si>
    <t>7. Immateriális javak értékhelyesbítése</t>
  </si>
  <si>
    <t>2. Műszaki berendezések, gépek, járművek</t>
  </si>
  <si>
    <t>3. Egyéb berendezések, felszerelések, járművek</t>
  </si>
  <si>
    <t>4. Beruházások, felújítások</t>
  </si>
  <si>
    <t>6. Tárgyi eszközök értékhelyesbítése</t>
  </si>
  <si>
    <t>5. Egyéb tartósan adott kölcsön</t>
  </si>
  <si>
    <t>C. Aktív időbeli elhatárolás (1+2+3)</t>
  </si>
  <si>
    <t>Eszközök összesen (A+B+C)</t>
  </si>
  <si>
    <t>II. Hosszú lejáratú kötelezettségek 
(1+2+3+4+5+6+7+8)</t>
  </si>
  <si>
    <t>III. Rövid lejáratú kötelezttségek
 (1+2+3+4+5+6+7+8)</t>
  </si>
  <si>
    <r>
      <t xml:space="preserve">G. </t>
    </r>
    <r>
      <rPr>
        <b/>
        <sz val="11"/>
        <rFont val="Times New Roman"/>
        <family val="1"/>
      </rPr>
      <t>Passzív időbeli elhatárolások (1+2+3)</t>
    </r>
  </si>
  <si>
    <t xml:space="preserve">   - visszavásárolt tul. rész. névértéken</t>
  </si>
  <si>
    <t>2. Céltartalék a jövőbeni költségekre</t>
  </si>
  <si>
    <t>1. Céltart. várható kötelezettségekre</t>
  </si>
  <si>
    <t>1. Követelések áruszállításból és szolg-ból (vevők)</t>
  </si>
  <si>
    <t>2. Követelések kapcsolt vállalkozásból</t>
  </si>
  <si>
    <t>3. Követelések egyéb részesedési  viszonyban levő 
    vállalkozással szemben</t>
  </si>
  <si>
    <t>1. Ingatlan. és kapcs. vagyoni ért. jog.</t>
  </si>
  <si>
    <t>6. Tartós hitelvisz. megtest. értékpapír</t>
  </si>
  <si>
    <t>2. Befejezetlen term. és félkész term.</t>
  </si>
  <si>
    <t>3. Növendék-, hízó- és egyéb állatok</t>
  </si>
  <si>
    <t>6. Készletre adott előlegek</t>
  </si>
  <si>
    <t>3. Saját részvények, saját üzletrészek</t>
  </si>
  <si>
    <t>1. Részesedés kapcsolt vállalkoz.</t>
  </si>
  <si>
    <t>2. Költségek, ráfordítások akt.időb.elh.</t>
  </si>
  <si>
    <t>II. Jegyzett, de még be nem fiz. (-)</t>
  </si>
  <si>
    <t>1. Hátrasorolt kötel. kapcs. váll. szem.</t>
  </si>
  <si>
    <t>2. Hátrasorolt kötel. egyéb részes.viszonyban levő 
   vállalk.szemben</t>
  </si>
  <si>
    <t>3. Hátrasorolt kötel. egyéb gazd. szem.</t>
  </si>
  <si>
    <t>3. Tartozások kötvénykibocsátásból</t>
  </si>
  <si>
    <t>6. Tartós kötelez. kapcs. vállalk. szem.</t>
  </si>
  <si>
    <t>7. Tartós kötelez. egyéb részesedési 
    viszonyban levő
     vállalk szemben</t>
  </si>
  <si>
    <t>8. Egyéb hosszú lejáratú kötelezettségek</t>
  </si>
  <si>
    <t>4. Kötelezettségek áruszállításból és  
    szolgáltatásból  (szállítók)</t>
  </si>
  <si>
    <t>6. Rövid lejáratú kötelezettségek kapcsolt
    vállalkozással szemben</t>
  </si>
  <si>
    <t>7. Rövid lejáratú kötelezettségek egyéb
    részesedési visz.levő vállalk.szemben</t>
  </si>
  <si>
    <t>8. Egyéb rövid lejáratú kötelezettségek</t>
  </si>
  <si>
    <t>2. Költségek, ráfordítások passzív 
    időbeli elhatárolása</t>
  </si>
  <si>
    <t>fáradtolaj 130205*</t>
  </si>
  <si>
    <t>olaj szűrő 160107*</t>
  </si>
  <si>
    <t>használt akkumulátor 160601*</t>
  </si>
  <si>
    <t>használt elemek 160602*</t>
  </si>
  <si>
    <t>bontásból aszfalt 170903*</t>
  </si>
  <si>
    <t>kátrány hulladék 050108*</t>
  </si>
  <si>
    <t>fugázó tömítő anyag 080409*</t>
  </si>
  <si>
    <t>veszélyes anyaggal szennyezett
abszorbensek, törlőkendők 150202*</t>
  </si>
  <si>
    <t>veszélyes anyaggal szennyezett
csomagolási hulladék 150110*</t>
  </si>
  <si>
    <t>szennyezett műanyag 160709*</t>
  </si>
  <si>
    <t>SZEMÉLYI JELLEGŰ KIFIZETÉSEK</t>
  </si>
  <si>
    <t>Külföldi napidíj</t>
  </si>
  <si>
    <t>IMMATERIÁLIS JAVAK ÉS TÁRGYI ESZKÖZÖK 
NETTÓ ÉRTÉKÉNEK ALAKULÁSA</t>
  </si>
  <si>
    <r>
      <t xml:space="preserve">4. </t>
    </r>
    <r>
      <rPr>
        <sz val="11"/>
        <rFont val="Times New Roman"/>
        <family val="1"/>
      </rPr>
      <t>Beruházási és fejlesztési hitelek</t>
    </r>
  </si>
  <si>
    <t>ESZKÖZÖK ÖSSZETÉTELE</t>
  </si>
  <si>
    <t>FORRÁSOK ÖSSZETÉTELE</t>
  </si>
  <si>
    <t xml:space="preserve"> 1/2. sz. melléklet</t>
  </si>
  <si>
    <t>3. sz. melléklet</t>
  </si>
  <si>
    <t>Ivóvízértékesítés összesen:</t>
  </si>
  <si>
    <t>Ivóvízág. bevét.összesen:</t>
  </si>
  <si>
    <t>Szennyvízelvez. összesen</t>
  </si>
  <si>
    <t>Szennyvízág. bevét. összesen:</t>
  </si>
  <si>
    <t>Nettó árbevétel összesen:</t>
  </si>
  <si>
    <t xml:space="preserve">Egyéb bevétel </t>
  </si>
  <si>
    <t>Üzemi bevétel összesen:</t>
  </si>
  <si>
    <t>Pénzügyi bevétel</t>
  </si>
  <si>
    <t>Rendkívüli bevétel</t>
  </si>
  <si>
    <t>Bevételek mindösszesen:</t>
  </si>
  <si>
    <t xml:space="preserve"> Bevételek alakulása</t>
  </si>
  <si>
    <t>Veszélyes hulladék anyagmérleg összesítő</t>
  </si>
  <si>
    <t xml:space="preserve">szárazelem 200133* </t>
  </si>
  <si>
    <t>hajtógázos flakon 150111*</t>
  </si>
  <si>
    <t xml:space="preserve"> vegyszer hulladék 160506*</t>
  </si>
  <si>
    <t>Egyéb hajtómű és kenőolaj 130208*</t>
  </si>
  <si>
    <t>PCB-ket tartalmazó alaktrész 160109*</t>
  </si>
  <si>
    <t xml:space="preserve"> elektronikai hulladék 200135*</t>
  </si>
  <si>
    <t>5. sz. melléklet</t>
  </si>
  <si>
    <t>Fénycső 200121*</t>
  </si>
  <si>
    <t>A veszélyes hulladék
megnevezése, EWC kódszáma</t>
  </si>
  <si>
    <t>7. sz. melléklet</t>
  </si>
  <si>
    <t>9 .sz melléklet</t>
  </si>
  <si>
    <t>11. sz. melléklet</t>
  </si>
  <si>
    <t>2013.XII.31.</t>
  </si>
  <si>
    <t>Nyitó 2013. I. 1.</t>
  </si>
  <si>
    <t>Záró 2013. XII.31.</t>
  </si>
  <si>
    <t>2013. év</t>
  </si>
  <si>
    <t>Növekedés
2013.év</t>
  </si>
  <si>
    <t>Záró érték
2013. XII. 31.</t>
  </si>
  <si>
    <t>Csökkenés
2013.év</t>
  </si>
  <si>
    <t xml:space="preserve">Nyitó érték
2013. </t>
  </si>
  <si>
    <t xml:space="preserve">Nyitó 2013. </t>
  </si>
  <si>
    <t>2013. Év</t>
  </si>
  <si>
    <t>2013. év tény</t>
  </si>
  <si>
    <t>2013.évi
tény</t>
  </si>
  <si>
    <t>2013. 
évi
 tény</t>
  </si>
  <si>
    <t>2013. 
évi
tény</t>
  </si>
  <si>
    <t>2013. évi
tény E Ft</t>
  </si>
  <si>
    <t>2013. évi tény
E Ft</t>
  </si>
  <si>
    <t>Nyitó 
2013.
(kg)</t>
  </si>
  <si>
    <t>Záró 
2013.12.31.
(kg)</t>
  </si>
  <si>
    <t>2013.</t>
  </si>
  <si>
    <t>Ivóvízszolgáltatás bevétele</t>
  </si>
  <si>
    <t>Ivóvízszolgáltatás Alapdíj bevétele</t>
  </si>
  <si>
    <t>Csatornaszolgáltatás bevétele</t>
  </si>
  <si>
    <t>Csatornaszolgáltatás Alapdíj bevétele</t>
  </si>
  <si>
    <t>Sűrített szennyvíziszap bevétele</t>
  </si>
  <si>
    <t>Egyéb szennyvíztisztítási szolg. árbevétele</t>
  </si>
  <si>
    <t>Belföldi ért. nettó árbev. összesen:</t>
  </si>
  <si>
    <t>Aalaptev. kívüli nettó árbev. összesen:</t>
  </si>
  <si>
    <t>Eladott áruk eladási étéke</t>
  </si>
  <si>
    <t>Eladott(közvetített) szolg értéke</t>
  </si>
  <si>
    <t>Építőipari tev. árbevétele</t>
  </si>
  <si>
    <t>Külső megrend. v. ipari tev. árbevétele</t>
  </si>
  <si>
    <t>Egyéb vízág bevét</t>
  </si>
  <si>
    <t>Beiskolázási támogatás (utalvány) költsége</t>
  </si>
  <si>
    <t>Étkezési hozzájárulás (utalvány)  költsége</t>
  </si>
  <si>
    <t>Ajándék utalvány költsége</t>
  </si>
  <si>
    <t>Szállás költség</t>
  </si>
  <si>
    <t>Védőital költsége</t>
  </si>
  <si>
    <t>Önkéntes nyugdíj pénztár</t>
  </si>
  <si>
    <t>Önkéntes Patika pénztár</t>
  </si>
  <si>
    <t>15 napos betegszabadság költsége</t>
  </si>
  <si>
    <t>1/3 rész táppénz költsége</t>
  </si>
  <si>
    <t>Munkába jár.kapcs.saját gépk.haszn.,kiküdetés</t>
  </si>
  <si>
    <t>Belföldi utazási költség, bérlet költsége</t>
  </si>
  <si>
    <t>Üzemanyag megtakarítás</t>
  </si>
  <si>
    <t>Reprezentációs költség</t>
  </si>
  <si>
    <t>Jóléti és kulturális költség</t>
  </si>
  <si>
    <t>Munkaruha és egyenruha költsége</t>
  </si>
  <si>
    <t>Védőruha költsége</t>
  </si>
  <si>
    <t>Természetbeni juttattás után fizetendő SZJA</t>
  </si>
  <si>
    <t>Adóköteles egyéb juttatások</t>
  </si>
  <si>
    <t>Telefon használat (munkaviszonyban álló)</t>
  </si>
  <si>
    <t>Egyéb bérjellegű költség</t>
  </si>
  <si>
    <t>Összesen:</t>
  </si>
  <si>
    <t>Szekszárd</t>
  </si>
  <si>
    <t>Bátaszék</t>
  </si>
  <si>
    <t>Tolna</t>
  </si>
  <si>
    <t>Szedres</t>
  </si>
  <si>
    <t>Gyönk</t>
  </si>
  <si>
    <t>Hőgyész</t>
  </si>
  <si>
    <t>Létszám Üzemigazgatóságonként fő</t>
  </si>
  <si>
    <t>Megbízási jogviszony</t>
  </si>
  <si>
    <t>Összes foglalkoztatott létszám:</t>
  </si>
  <si>
    <t>2012.évi tény</t>
  </si>
  <si>
    <t>2012. évi tény</t>
  </si>
  <si>
    <t>Változás</t>
  </si>
  <si>
    <t>Létszámadatok</t>
  </si>
  <si>
    <t>2012.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</si>
</sst>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\ _F_t"/>
    <numFmt numFmtId="166" formatCode="0.0"/>
    <numFmt numFmtId="167" formatCode="0.0%"/>
    <numFmt numFmtId="168" formatCode="_-* #,##0.0\ _F_t_-;\-* #,##0.0\ _F_t_-;_-* &quot;-&quot;??\ _F_t_-;_-@_-"/>
    <numFmt numFmtId="169" formatCode="#,##0.00\ _F_t"/>
    <numFmt numFmtId="170" formatCode="#,##0.000\ _F_t"/>
    <numFmt numFmtId="171" formatCode="#,##0.00\ &quot;Ft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%"/>
    <numFmt numFmtId="179" formatCode="0.0000%"/>
    <numFmt numFmtId="180" formatCode="0.00000%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_-* #,##0\ _F_t_-;\-* #,##0\ _F_t_-;_-* &quot;-&quot;??\ _F_t_-;_-@_-"/>
    <numFmt numFmtId="185" formatCode="_ * #,##0.0_)\ _F_t_ ;_ * \(#,##0.0\)\ _F_t_ ;_ * &quot;-&quot;??_)\ _F_t_ ;_ @_ "/>
    <numFmt numFmtId="186" formatCode="_ * #,##0.00_)\ _F_t_ ;_ * \(#,##0.00\)\ _F_t_ ;_ * &quot;-&quot;??_)\ _F_t_ ;_ @_ "/>
    <numFmt numFmtId="187" formatCode="_ * #,##0_)\ _F_t_ ;_ * \(#,##0\)\ _F_t_ ;_ * &quot;-&quot;??_)\ _F_t_ ;_ @_ "/>
    <numFmt numFmtId="188" formatCode="#,##0\ &quot;Ft&quot;"/>
    <numFmt numFmtId="189" formatCode="0_ ;\-0\ "/>
    <numFmt numFmtId="190" formatCode="#,##0.0"/>
    <numFmt numFmtId="191" formatCode="#,##0.0000\ _F_t"/>
    <numFmt numFmtId="192" formatCode="_-* #,##0.000\ _F_t_-;\-* #,##0.000\ _F_t_-;_-* &quot;-&quot;??\ _F_t_-;_-@_-"/>
    <numFmt numFmtId="193" formatCode="#,##0.000"/>
    <numFmt numFmtId="194" formatCode="#,##0.0_ ;\-#,##0.0\ "/>
    <numFmt numFmtId="195" formatCode="#,##0.00_ ;\-#,##0.00\ "/>
  </numFmts>
  <fonts count="60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64" fontId="5" fillId="0" borderId="13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center" wrapText="1"/>
    </xf>
    <xf numFmtId="0" fontId="14" fillId="35" borderId="20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37" fontId="14" fillId="0" borderId="10" xfId="0" applyNumberFormat="1" applyFont="1" applyBorder="1" applyAlignment="1">
      <alignment horizontal="center" vertical="center" wrapText="1"/>
    </xf>
    <xf numFmtId="37" fontId="14" fillId="0" borderId="18" xfId="0" applyNumberFormat="1" applyFont="1" applyBorder="1" applyAlignment="1">
      <alignment horizontal="center" vertical="center" wrapText="1"/>
    </xf>
    <xf numFmtId="37" fontId="14" fillId="0" borderId="13" xfId="0" applyNumberFormat="1" applyFont="1" applyBorder="1" applyAlignment="1">
      <alignment horizontal="justify" vertical="top"/>
    </xf>
    <xf numFmtId="37" fontId="14" fillId="0" borderId="13" xfId="0" applyNumberFormat="1" applyFont="1" applyBorder="1" applyAlignment="1">
      <alignment horizontal="justify" vertical="top" wrapText="1"/>
    </xf>
    <xf numFmtId="37" fontId="14" fillId="0" borderId="13" xfId="0" applyNumberFormat="1" applyFont="1" applyBorder="1" applyAlignment="1">
      <alignment horizontal="center" vertical="center" wrapText="1"/>
    </xf>
    <xf numFmtId="37" fontId="14" fillId="0" borderId="12" xfId="0" applyNumberFormat="1" applyFont="1" applyBorder="1" applyAlignment="1">
      <alignment horizontal="justify" vertical="top" wrapText="1"/>
    </xf>
    <xf numFmtId="37" fontId="14" fillId="0" borderId="12" xfId="0" applyNumberFormat="1" applyFont="1" applyBorder="1" applyAlignment="1">
      <alignment horizontal="justify" vertical="center" wrapText="1"/>
    </xf>
    <xf numFmtId="37" fontId="14" fillId="0" borderId="11" xfId="0" applyNumberFormat="1" applyFont="1" applyBorder="1" applyAlignment="1">
      <alignment horizontal="justify" vertical="center" wrapText="1"/>
    </xf>
    <xf numFmtId="37" fontId="14" fillId="0" borderId="16" xfId="0" applyNumberFormat="1" applyFont="1" applyBorder="1" applyAlignment="1">
      <alignment horizontal="center" vertical="center" wrapText="1"/>
    </xf>
    <xf numFmtId="37" fontId="14" fillId="0" borderId="13" xfId="0" applyNumberFormat="1" applyFont="1" applyBorder="1" applyAlignment="1">
      <alignment horizontal="justify" vertical="center" wrapText="1"/>
    </xf>
    <xf numFmtId="37" fontId="14" fillId="0" borderId="15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37" fontId="14" fillId="0" borderId="0" xfId="0" applyNumberFormat="1" applyFont="1" applyAlignment="1">
      <alignment/>
    </xf>
    <xf numFmtId="37" fontId="11" fillId="34" borderId="16" xfId="0" applyNumberFormat="1" applyFont="1" applyFill="1" applyBorder="1" applyAlignment="1">
      <alignment horizontal="center" vertical="center" wrapText="1"/>
    </xf>
    <xf numFmtId="37" fontId="11" fillId="34" borderId="13" xfId="0" applyNumberFormat="1" applyFont="1" applyFill="1" applyBorder="1" applyAlignment="1">
      <alignment horizontal="center" vertical="center" wrapText="1"/>
    </xf>
    <xf numFmtId="37" fontId="14" fillId="0" borderId="13" xfId="0" applyNumberFormat="1" applyFont="1" applyBorder="1" applyAlignment="1">
      <alignment horizontal="center" wrapText="1"/>
    </xf>
    <xf numFmtId="37" fontId="14" fillId="0" borderId="18" xfId="0" applyNumberFormat="1" applyFont="1" applyBorder="1" applyAlignment="1">
      <alignment horizontal="center" vertical="top" wrapText="1"/>
    </xf>
    <xf numFmtId="37" fontId="11" fillId="0" borderId="12" xfId="0" applyNumberFormat="1" applyFont="1" applyBorder="1" applyAlignment="1">
      <alignment horizontal="justify" vertical="center" wrapText="1"/>
    </xf>
    <xf numFmtId="37" fontId="11" fillId="0" borderId="18" xfId="0" applyNumberFormat="1" applyFont="1" applyBorder="1" applyAlignment="1">
      <alignment horizontal="center" vertical="center" wrapText="1"/>
    </xf>
    <xf numFmtId="37" fontId="14" fillId="0" borderId="12" xfId="0" applyNumberFormat="1" applyFont="1" applyBorder="1" applyAlignment="1">
      <alignment horizontal="justify" vertical="center" wrapText="1"/>
    </xf>
    <xf numFmtId="37" fontId="14" fillId="0" borderId="18" xfId="0" applyNumberFormat="1" applyFont="1" applyBorder="1" applyAlignment="1">
      <alignment horizontal="center" vertical="center" wrapText="1"/>
    </xf>
    <xf numFmtId="37" fontId="14" fillId="0" borderId="15" xfId="0" applyNumberFormat="1" applyFont="1" applyBorder="1" applyAlignment="1">
      <alignment horizontal="center" vertical="center" wrapText="1"/>
    </xf>
    <xf numFmtId="37" fontId="11" fillId="0" borderId="12" xfId="0" applyNumberFormat="1" applyFont="1" applyBorder="1" applyAlignment="1">
      <alignment horizontal="justify" vertical="center" wrapText="1"/>
    </xf>
    <xf numFmtId="37" fontId="11" fillId="0" borderId="18" xfId="0" applyNumberFormat="1" applyFont="1" applyBorder="1" applyAlignment="1">
      <alignment horizontal="center" vertical="center" wrapText="1"/>
    </xf>
    <xf numFmtId="37" fontId="14" fillId="0" borderId="13" xfId="0" applyNumberFormat="1" applyFont="1" applyBorder="1" applyAlignment="1">
      <alignment horizontal="center" vertical="center" wrapText="1"/>
    </xf>
    <xf numFmtId="37" fontId="14" fillId="0" borderId="13" xfId="0" applyNumberFormat="1" applyFont="1" applyBorder="1" applyAlignment="1">
      <alignment horizontal="justify" vertical="center" wrapText="1"/>
    </xf>
    <xf numFmtId="37" fontId="13" fillId="0" borderId="12" xfId="0" applyNumberFormat="1" applyFont="1" applyBorder="1" applyAlignment="1">
      <alignment horizontal="justify" vertical="center" wrapText="1"/>
    </xf>
    <xf numFmtId="37" fontId="14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0" xfId="0" applyNumberFormat="1" applyAlignment="1">
      <alignment/>
    </xf>
    <xf numFmtId="190" fontId="0" fillId="0" borderId="0" xfId="0" applyNumberFormat="1" applyAlignment="1">
      <alignment/>
    </xf>
    <xf numFmtId="164" fontId="7" fillId="0" borderId="13" xfId="58" applyNumberFormat="1" applyFont="1" applyBorder="1">
      <alignment/>
      <protection/>
    </xf>
    <xf numFmtId="164" fontId="7" fillId="0" borderId="12" xfId="58" applyNumberFormat="1" applyFont="1" applyBorder="1">
      <alignment/>
      <protection/>
    </xf>
    <xf numFmtId="37" fontId="14" fillId="0" borderId="0" xfId="0" applyNumberFormat="1" applyFont="1" applyBorder="1" applyAlignment="1">
      <alignment horizontal="justify" vertical="center" wrapText="1"/>
    </xf>
    <xf numFmtId="37" fontId="14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13" xfId="0" applyNumberFormat="1" applyFont="1" applyFill="1" applyBorder="1" applyAlignment="1">
      <alignment horizontal="center" vertical="center"/>
    </xf>
    <xf numFmtId="37" fontId="8" fillId="0" borderId="13" xfId="0" applyNumberFormat="1" applyFont="1" applyBorder="1" applyAlignment="1">
      <alignment horizontal="center" vertical="center"/>
    </xf>
    <xf numFmtId="164" fontId="7" fillId="0" borderId="10" xfId="58" applyNumberFormat="1" applyFont="1" applyBorder="1">
      <alignment/>
      <protection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33" borderId="13" xfId="0" applyNumberFormat="1" applyFon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right"/>
    </xf>
    <xf numFmtId="37" fontId="14" fillId="0" borderId="18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164" fontId="7" fillId="0" borderId="13" xfId="58" applyNumberFormat="1" applyFont="1" applyBorder="1" applyAlignment="1">
      <alignment/>
      <protection/>
    </xf>
    <xf numFmtId="37" fontId="14" fillId="0" borderId="20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vertical="center"/>
    </xf>
    <xf numFmtId="37" fontId="8" fillId="0" borderId="13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7" fillId="0" borderId="12" xfId="58" applyNumberFormat="1" applyFont="1" applyBorder="1" applyAlignment="1">
      <alignment/>
      <protection/>
    </xf>
    <xf numFmtId="164" fontId="7" fillId="0" borderId="10" xfId="58" applyNumberFormat="1" applyFont="1" applyBorder="1" applyAlignment="1">
      <alignment/>
      <protection/>
    </xf>
    <xf numFmtId="164" fontId="8" fillId="0" borderId="2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58" applyNumberFormat="1" applyFont="1" applyBorder="1">
      <alignment/>
      <protection/>
    </xf>
    <xf numFmtId="164" fontId="7" fillId="0" borderId="11" xfId="58" applyNumberFormat="1" applyFont="1" applyBorder="1" applyAlignment="1">
      <alignment/>
      <protection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58" fillId="0" borderId="13" xfId="0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164" fontId="7" fillId="0" borderId="10" xfId="0" applyNumberFormat="1" applyFont="1" applyBorder="1" applyAlignment="1">
      <alignment vertical="center"/>
    </xf>
    <xf numFmtId="37" fontId="7" fillId="0" borderId="10" xfId="0" applyNumberFormat="1" applyFont="1" applyBorder="1" applyAlignment="1">
      <alignment/>
    </xf>
    <xf numFmtId="0" fontId="59" fillId="0" borderId="21" xfId="0" applyFont="1" applyFill="1" applyBorder="1" applyAlignment="1">
      <alignment/>
    </xf>
    <xf numFmtId="37" fontId="8" fillId="0" borderId="22" xfId="0" applyNumberFormat="1" applyFont="1" applyBorder="1" applyAlignment="1">
      <alignment vertical="center"/>
    </xf>
    <xf numFmtId="37" fontId="8" fillId="0" borderId="22" xfId="0" applyNumberFormat="1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2" fillId="36" borderId="21" xfId="0" applyFont="1" applyFill="1" applyBorder="1" applyAlignment="1">
      <alignment/>
    </xf>
    <xf numFmtId="164" fontId="0" fillId="0" borderId="23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26" xfId="0" applyNumberFormat="1" applyFont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27" xfId="0" applyNumberFormat="1" applyFont="1" applyFill="1" applyBorder="1" applyAlignment="1">
      <alignment horizontal="right"/>
    </xf>
    <xf numFmtId="164" fontId="2" fillId="36" borderId="2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165" fontId="5" fillId="0" borderId="13" xfId="0" applyNumberFormat="1" applyFont="1" applyBorder="1" applyAlignment="1">
      <alignment/>
    </xf>
    <xf numFmtId="0" fontId="10" fillId="0" borderId="0" xfId="0" applyFont="1" applyAlignment="1">
      <alignment vertical="center"/>
    </xf>
    <xf numFmtId="37" fontId="14" fillId="0" borderId="14" xfId="0" applyNumberFormat="1" applyFont="1" applyBorder="1" applyAlignment="1">
      <alignment horizontal="center" vertical="top" wrapText="1"/>
    </xf>
    <xf numFmtId="37" fontId="14" fillId="0" borderId="29" xfId="0" applyNumberFormat="1" applyFont="1" applyBorder="1" applyAlignment="1">
      <alignment horizontal="center" vertical="top" wrapText="1"/>
    </xf>
    <xf numFmtId="37" fontId="14" fillId="0" borderId="15" xfId="0" applyNumberFormat="1" applyFont="1" applyBorder="1" applyAlignment="1">
      <alignment horizontal="center" vertical="top" wrapText="1"/>
    </xf>
    <xf numFmtId="37" fontId="14" fillId="0" borderId="13" xfId="0" applyNumberFormat="1" applyFont="1" applyBorder="1" applyAlignment="1">
      <alignment horizontal="center" vertical="top" wrapText="1"/>
    </xf>
    <xf numFmtId="37" fontId="11" fillId="0" borderId="13" xfId="0" applyNumberFormat="1" applyFont="1" applyBorder="1" applyAlignment="1">
      <alignment horizontal="justify" vertical="center"/>
    </xf>
    <xf numFmtId="37" fontId="0" fillId="0" borderId="13" xfId="0" applyNumberFormat="1" applyBorder="1" applyAlignment="1">
      <alignment horizontal="justify" vertical="center"/>
    </xf>
    <xf numFmtId="37" fontId="14" fillId="0" borderId="10" xfId="0" applyNumberFormat="1" applyFont="1" applyBorder="1" applyAlignment="1">
      <alignment horizontal="justify" vertical="center"/>
    </xf>
    <xf numFmtId="37" fontId="0" fillId="0" borderId="12" xfId="0" applyNumberFormat="1" applyBorder="1" applyAlignment="1">
      <alignment horizontal="justify" vertical="center"/>
    </xf>
    <xf numFmtId="37" fontId="14" fillId="0" borderId="10" xfId="0" applyNumberFormat="1" applyFont="1" applyBorder="1" applyAlignment="1">
      <alignment horizontal="center" vertical="top" wrapText="1"/>
    </xf>
    <xf numFmtId="37" fontId="14" fillId="0" borderId="12" xfId="0" applyNumberFormat="1" applyFont="1" applyBorder="1" applyAlignment="1">
      <alignment horizontal="center" vertical="top" wrapText="1"/>
    </xf>
    <xf numFmtId="37" fontId="14" fillId="0" borderId="13" xfId="0" applyNumberFormat="1" applyFont="1" applyBorder="1" applyAlignment="1">
      <alignment horizontal="justify" vertical="center" wrapText="1"/>
    </xf>
    <xf numFmtId="37" fontId="9" fillId="0" borderId="13" xfId="0" applyNumberFormat="1" applyFont="1" applyBorder="1" applyAlignment="1">
      <alignment horizontal="justify" vertical="center"/>
    </xf>
    <xf numFmtId="37" fontId="14" fillId="0" borderId="13" xfId="0" applyNumberFormat="1" applyFont="1" applyBorder="1" applyAlignment="1">
      <alignment horizontal="center" vertical="center" wrapText="1"/>
    </xf>
    <xf numFmtId="37" fontId="14" fillId="0" borderId="10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14" fillId="0" borderId="26" xfId="0" applyNumberFormat="1" applyFont="1" applyFill="1" applyBorder="1" applyAlignment="1">
      <alignment horizontal="center" vertical="center" wrapText="1"/>
    </xf>
    <xf numFmtId="37" fontId="14" fillId="0" borderId="12" xfId="0" applyNumberFormat="1" applyFont="1" applyFill="1" applyBorder="1" applyAlignment="1">
      <alignment horizontal="center" vertical="center" wrapText="1"/>
    </xf>
    <xf numFmtId="37" fontId="14" fillId="0" borderId="10" xfId="0" applyNumberFormat="1" applyFont="1" applyBorder="1" applyAlignment="1">
      <alignment horizontal="center" vertical="center" wrapText="1"/>
    </xf>
    <xf numFmtId="37" fontId="14" fillId="0" borderId="12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justify" vertical="center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12" xfId="0" applyNumberFormat="1" applyFont="1" applyBorder="1" applyAlignment="1">
      <alignment horizontal="center" vertical="center" wrapText="1"/>
    </xf>
    <xf numFmtId="37" fontId="14" fillId="0" borderId="17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justify" vertical="center" wrapText="1"/>
    </xf>
    <xf numFmtId="37" fontId="0" fillId="0" borderId="12" xfId="0" applyNumberFormat="1" applyBorder="1" applyAlignment="1">
      <alignment horizontal="justify" vertical="center" wrapText="1"/>
    </xf>
    <xf numFmtId="37" fontId="11" fillId="0" borderId="13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 wrapText="1"/>
    </xf>
    <xf numFmtId="37" fontId="11" fillId="34" borderId="12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37" fontId="11" fillId="34" borderId="14" xfId="0" applyNumberFormat="1" applyFont="1" applyFill="1" applyBorder="1" applyAlignment="1">
      <alignment horizontal="center" vertical="center" wrapText="1"/>
    </xf>
    <xf numFmtId="37" fontId="11" fillId="34" borderId="15" xfId="0" applyNumberFormat="1" applyFont="1" applyFill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left" vertical="center" wrapText="1"/>
    </xf>
    <xf numFmtId="37" fontId="0" fillId="0" borderId="12" xfId="0" applyNumberForma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37" fontId="14" fillId="0" borderId="10" xfId="0" applyNumberFormat="1" applyFont="1" applyBorder="1" applyAlignment="1">
      <alignment horizontal="center" vertical="center" wrapText="1"/>
    </xf>
    <xf numFmtId="37" fontId="14" fillId="0" borderId="12" xfId="0" applyNumberFormat="1" applyFont="1" applyBorder="1" applyAlignment="1">
      <alignment horizontal="center" vertical="center" wrapText="1"/>
    </xf>
    <xf numFmtId="37" fontId="14" fillId="0" borderId="14" xfId="0" applyNumberFormat="1" applyFont="1" applyBorder="1" applyAlignment="1">
      <alignment horizontal="center" vertical="center" wrapText="1"/>
    </xf>
    <xf numFmtId="37" fontId="14" fillId="0" borderId="29" xfId="0" applyNumberFormat="1" applyFont="1" applyBorder="1" applyAlignment="1">
      <alignment horizontal="center" vertical="center" wrapText="1"/>
    </xf>
    <xf numFmtId="37" fontId="14" fillId="0" borderId="15" xfId="0" applyNumberFormat="1" applyFont="1" applyBorder="1" applyAlignment="1">
      <alignment horizontal="center" vertical="center" wrapText="1"/>
    </xf>
    <xf numFmtId="37" fontId="14" fillId="0" borderId="10" xfId="0" applyNumberFormat="1" applyFont="1" applyBorder="1" applyAlignment="1">
      <alignment horizontal="justify" vertical="center" wrapText="1"/>
    </xf>
    <xf numFmtId="37" fontId="14" fillId="0" borderId="12" xfId="0" applyNumberFormat="1" applyFont="1" applyBorder="1" applyAlignment="1">
      <alignment horizontal="justify" vertical="center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12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left" vertical="center"/>
    </xf>
    <xf numFmtId="37" fontId="16" fillId="0" borderId="13" xfId="0" applyNumberFormat="1" applyFont="1" applyBorder="1" applyAlignment="1">
      <alignment horizontal="left" vertical="center"/>
    </xf>
    <xf numFmtId="37" fontId="14" fillId="0" borderId="13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left" vertical="center"/>
    </xf>
    <xf numFmtId="37" fontId="16" fillId="0" borderId="12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5" borderId="12" xfId="0" applyNumberFormat="1" applyFont="1" applyFill="1" applyBorder="1" applyAlignment="1">
      <alignment horizontal="center" vertical="center" wrapText="1"/>
    </xf>
    <xf numFmtId="37" fontId="11" fillId="35" borderId="10" xfId="0" applyNumberFormat="1" applyFont="1" applyFill="1" applyBorder="1" applyAlignment="1">
      <alignment horizontal="center" vertical="center" wrapText="1"/>
    </xf>
    <xf numFmtId="37" fontId="11" fillId="35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3" fontId="11" fillId="35" borderId="31" xfId="0" applyNumberFormat="1" applyFont="1" applyFill="1" applyBorder="1" applyAlignment="1">
      <alignment horizontal="center" vertical="center" wrapText="1"/>
    </xf>
    <xf numFmtId="37" fontId="11" fillId="35" borderId="31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0" fontId="11" fillId="35" borderId="3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_üzleti jelentés 2008 2" xfId="58"/>
    <cellStyle name="Összesen" xfId="59"/>
    <cellStyle name="Currency" xfId="60"/>
    <cellStyle name="Currency [0]" xfId="61"/>
    <cellStyle name="Pénznem 2" xfId="62"/>
    <cellStyle name="Rossz" xfId="63"/>
    <cellStyle name="Semleges" xfId="64"/>
    <cellStyle name="Számítás" xfId="65"/>
    <cellStyle name="Percent" xfId="66"/>
    <cellStyle name="Százalék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tabSelected="1" zoomScalePageLayoutView="0" workbookViewId="0" topLeftCell="A61">
      <selection activeCell="C65" sqref="C65:C66"/>
    </sheetView>
  </sheetViews>
  <sheetFormatPr defaultColWidth="9.00390625" defaultRowHeight="12.75"/>
  <cols>
    <col min="1" max="1" width="44.375" style="0" customWidth="1"/>
    <col min="2" max="2" width="11.875" style="0" bestFit="1" customWidth="1"/>
    <col min="3" max="3" width="13.625" style="0" customWidth="1"/>
    <col min="4" max="4" width="13.125" style="0" customWidth="1"/>
    <col min="5" max="5" width="13.00390625" style="0" customWidth="1"/>
    <col min="6" max="6" width="9.375" style="0" bestFit="1" customWidth="1"/>
    <col min="7" max="7" width="9.125" style="0" bestFit="1" customWidth="1"/>
    <col min="8" max="8" width="9.375" style="0" bestFit="1" customWidth="1"/>
  </cols>
  <sheetData>
    <row r="2" ht="15" customHeight="1">
      <c r="E2" s="41" t="s">
        <v>135</v>
      </c>
    </row>
    <row r="3" ht="11.25" customHeight="1">
      <c r="A3" s="42"/>
    </row>
    <row r="4" spans="1:5" ht="21.75" customHeight="1">
      <c r="A4" s="239" t="s">
        <v>136</v>
      </c>
      <c r="B4" s="240"/>
      <c r="C4" s="240"/>
      <c r="D4" s="240"/>
      <c r="E4" s="240"/>
    </row>
    <row r="5" spans="1:2" ht="13.5" customHeight="1">
      <c r="A5" s="43"/>
      <c r="B5" s="105"/>
    </row>
    <row r="6" ht="15.75" customHeight="1">
      <c r="D6" s="41" t="s">
        <v>137</v>
      </c>
    </row>
    <row r="7" ht="15" customHeight="1">
      <c r="A7" s="43"/>
    </row>
    <row r="8" spans="1:5" ht="26.25" customHeight="1">
      <c r="A8" s="241" t="s">
        <v>0</v>
      </c>
      <c r="B8" s="227" t="s">
        <v>138</v>
      </c>
      <c r="C8" s="228"/>
      <c r="D8" s="227" t="s">
        <v>139</v>
      </c>
      <c r="E8" s="228"/>
    </row>
    <row r="9" spans="1:5" ht="31.5" customHeight="1">
      <c r="A9" s="242"/>
      <c r="B9" s="45" t="s">
        <v>317</v>
      </c>
      <c r="C9" s="46" t="s">
        <v>311</v>
      </c>
      <c r="D9" s="45" t="s">
        <v>71</v>
      </c>
      <c r="E9" s="45" t="s">
        <v>72</v>
      </c>
    </row>
    <row r="10" spans="1:7" ht="21.75" customHeight="1">
      <c r="A10" s="243" t="s">
        <v>140</v>
      </c>
      <c r="B10" s="237">
        <f>SUM(B13,B23,B33)</f>
        <v>0</v>
      </c>
      <c r="C10" s="237">
        <f>SUM(C13,C23,C33)</f>
        <v>246361</v>
      </c>
      <c r="D10" s="237">
        <f>SUM(D13,D23,D33)</f>
        <v>246361</v>
      </c>
      <c r="E10" s="237">
        <f>SUM(E13,E23,E33)</f>
        <v>0</v>
      </c>
      <c r="G10" s="102"/>
    </row>
    <row r="11" spans="1:7" ht="6.75" customHeight="1">
      <c r="A11" s="244"/>
      <c r="B11" s="238"/>
      <c r="C11" s="238"/>
      <c r="D11" s="238"/>
      <c r="E11" s="238"/>
      <c r="G11" s="102"/>
    </row>
    <row r="12" spans="1:7" ht="15" customHeight="1">
      <c r="A12" s="233"/>
      <c r="B12" s="234"/>
      <c r="C12" s="234"/>
      <c r="D12" s="234"/>
      <c r="E12" s="235"/>
      <c r="G12" s="102"/>
    </row>
    <row r="13" spans="1:7" ht="21.75" customHeight="1">
      <c r="A13" s="236" t="s">
        <v>141</v>
      </c>
      <c r="B13" s="218">
        <f>SUM(B15:B21)</f>
        <v>0</v>
      </c>
      <c r="C13" s="218">
        <f>SUM(C15:C21)</f>
        <v>4583</v>
      </c>
      <c r="D13" s="218">
        <f>SUM(D15:D21)</f>
        <v>4583</v>
      </c>
      <c r="E13" s="218">
        <f>SUM(E15:E21)</f>
        <v>0</v>
      </c>
      <c r="G13" s="102"/>
    </row>
    <row r="14" spans="1:7" ht="4.5" customHeight="1">
      <c r="A14" s="232"/>
      <c r="B14" s="219"/>
      <c r="C14" s="219"/>
      <c r="D14" s="219"/>
      <c r="E14" s="219"/>
      <c r="G14" s="102"/>
    </row>
    <row r="15" spans="1:7" ht="21.75" customHeight="1">
      <c r="A15" s="76" t="s">
        <v>226</v>
      </c>
      <c r="B15" s="74"/>
      <c r="C15" s="74"/>
      <c r="D15" s="74"/>
      <c r="E15" s="74"/>
      <c r="G15" s="102"/>
    </row>
    <row r="16" spans="1:7" ht="21.75" customHeight="1">
      <c r="A16" s="77" t="s">
        <v>227</v>
      </c>
      <c r="B16" s="78"/>
      <c r="C16" s="78"/>
      <c r="D16" s="78"/>
      <c r="E16" s="78"/>
      <c r="G16" s="102"/>
    </row>
    <row r="17" spans="1:7" ht="21.75" customHeight="1">
      <c r="A17" s="77" t="s">
        <v>121</v>
      </c>
      <c r="B17" s="75"/>
      <c r="C17" s="75"/>
      <c r="D17" s="75"/>
      <c r="E17" s="75"/>
      <c r="F17" s="85"/>
      <c r="G17" s="102"/>
    </row>
    <row r="18" spans="1:7" ht="21.75" customHeight="1">
      <c r="A18" s="79" t="s">
        <v>122</v>
      </c>
      <c r="B18" s="75"/>
      <c r="C18" s="75">
        <v>4583</v>
      </c>
      <c r="D18" s="75">
        <f>C18-B18</f>
        <v>4583</v>
      </c>
      <c r="E18" s="75"/>
      <c r="F18" s="85"/>
      <c r="G18" s="102"/>
    </row>
    <row r="19" spans="1:7" ht="21.75" customHeight="1">
      <c r="A19" s="79" t="s">
        <v>123</v>
      </c>
      <c r="B19" s="75"/>
      <c r="C19" s="75"/>
      <c r="D19" s="75"/>
      <c r="E19" s="75"/>
      <c r="F19" s="85"/>
      <c r="G19" s="102"/>
    </row>
    <row r="20" spans="1:7" ht="21.75" customHeight="1">
      <c r="A20" s="79" t="s">
        <v>228</v>
      </c>
      <c r="B20" s="75"/>
      <c r="C20" s="75"/>
      <c r="D20" s="75"/>
      <c r="E20" s="75"/>
      <c r="F20" s="85"/>
      <c r="G20" s="102"/>
    </row>
    <row r="21" spans="1:7" ht="21.75" customHeight="1">
      <c r="A21" s="79" t="s">
        <v>229</v>
      </c>
      <c r="B21" s="75"/>
      <c r="C21" s="75"/>
      <c r="D21" s="75"/>
      <c r="E21" s="75"/>
      <c r="F21" s="85"/>
      <c r="G21" s="102"/>
    </row>
    <row r="22" spans="1:7" ht="10.5" customHeight="1">
      <c r="A22" s="198"/>
      <c r="B22" s="199"/>
      <c r="C22" s="199"/>
      <c r="D22" s="199"/>
      <c r="E22" s="200"/>
      <c r="F22" s="85"/>
      <c r="G22" s="102"/>
    </row>
    <row r="23" spans="1:7" ht="21.75" customHeight="1">
      <c r="A23" s="217" t="s">
        <v>142</v>
      </c>
      <c r="B23" s="218">
        <f>SUM(B25:B31)</f>
        <v>0</v>
      </c>
      <c r="C23" s="218">
        <f>SUM(C25:C31)</f>
        <v>241778</v>
      </c>
      <c r="D23" s="218">
        <f>SUM(D25:D31)</f>
        <v>241778</v>
      </c>
      <c r="E23" s="218">
        <f>SUM(E25:E31)</f>
        <v>0</v>
      </c>
      <c r="F23" s="85"/>
      <c r="G23" s="102"/>
    </row>
    <row r="24" spans="1:7" ht="3.75" customHeight="1">
      <c r="A24" s="205"/>
      <c r="B24" s="219"/>
      <c r="C24" s="219"/>
      <c r="D24" s="219"/>
      <c r="E24" s="219"/>
      <c r="F24" s="85"/>
      <c r="G24" s="102"/>
    </row>
    <row r="25" spans="1:7" ht="21.75" customHeight="1">
      <c r="A25" s="79" t="s">
        <v>246</v>
      </c>
      <c r="B25" s="75"/>
      <c r="C25" s="75">
        <v>1954</v>
      </c>
      <c r="D25" s="75">
        <f>C25-B25</f>
        <v>1954</v>
      </c>
      <c r="E25" s="75"/>
      <c r="F25" s="85"/>
      <c r="G25" s="102"/>
    </row>
    <row r="26" spans="1:7" ht="21.75" customHeight="1">
      <c r="A26" s="79" t="s">
        <v>230</v>
      </c>
      <c r="B26" s="75"/>
      <c r="C26" s="75">
        <v>207438</v>
      </c>
      <c r="D26" s="75">
        <f>C26-B26</f>
        <v>207438</v>
      </c>
      <c r="E26" s="75"/>
      <c r="F26" s="85"/>
      <c r="G26" s="102"/>
    </row>
    <row r="27" spans="1:7" ht="21.75" customHeight="1">
      <c r="A27" s="79" t="s">
        <v>231</v>
      </c>
      <c r="B27" s="75"/>
      <c r="C27" s="75">
        <v>29547</v>
      </c>
      <c r="D27" s="75">
        <f>C27-B27</f>
        <v>29547</v>
      </c>
      <c r="E27" s="75"/>
      <c r="F27" s="85"/>
      <c r="G27" s="102"/>
    </row>
    <row r="28" spans="1:7" ht="21.75" customHeight="1">
      <c r="A28" s="79" t="s">
        <v>143</v>
      </c>
      <c r="B28" s="75"/>
      <c r="C28" s="75"/>
      <c r="D28" s="75"/>
      <c r="E28" s="75"/>
      <c r="F28" s="85"/>
      <c r="G28" s="102"/>
    </row>
    <row r="29" spans="1:7" ht="21.75" customHeight="1">
      <c r="A29" s="79" t="s">
        <v>232</v>
      </c>
      <c r="B29" s="75"/>
      <c r="C29" s="75">
        <v>2839</v>
      </c>
      <c r="D29" s="75">
        <f>C29-B29</f>
        <v>2839</v>
      </c>
      <c r="E29" s="75"/>
      <c r="F29" s="85"/>
      <c r="G29" s="102"/>
    </row>
    <row r="30" spans="1:7" ht="21.75" customHeight="1">
      <c r="A30" s="79" t="s">
        <v>144</v>
      </c>
      <c r="B30" s="75"/>
      <c r="C30" s="75"/>
      <c r="D30" s="75"/>
      <c r="E30" s="75"/>
      <c r="F30" s="85"/>
      <c r="G30" s="102"/>
    </row>
    <row r="31" spans="1:7" ht="21.75" customHeight="1">
      <c r="A31" s="79" t="s">
        <v>233</v>
      </c>
      <c r="B31" s="75"/>
      <c r="C31" s="75"/>
      <c r="D31" s="75"/>
      <c r="E31" s="75"/>
      <c r="F31" s="85"/>
      <c r="G31" s="102"/>
    </row>
    <row r="32" spans="1:7" ht="12.75" customHeight="1">
      <c r="A32" s="198"/>
      <c r="B32" s="199"/>
      <c r="C32" s="199"/>
      <c r="D32" s="199"/>
      <c r="E32" s="200"/>
      <c r="F32" s="85"/>
      <c r="G32" s="102"/>
    </row>
    <row r="33" spans="1:7" ht="21.75" customHeight="1">
      <c r="A33" s="231" t="s">
        <v>145</v>
      </c>
      <c r="B33" s="218">
        <f>SUM(B35:B42)</f>
        <v>0</v>
      </c>
      <c r="C33" s="218">
        <f>SUM(C35:C42)</f>
        <v>0</v>
      </c>
      <c r="D33" s="218">
        <f>SUM(D35:D42)</f>
        <v>0</v>
      </c>
      <c r="E33" s="218">
        <f>SUM(E35:E42)</f>
        <v>0</v>
      </c>
      <c r="F33" s="85"/>
      <c r="G33" s="102"/>
    </row>
    <row r="34" spans="1:7" ht="6.75" customHeight="1">
      <c r="A34" s="232"/>
      <c r="B34" s="219"/>
      <c r="C34" s="219"/>
      <c r="D34" s="219"/>
      <c r="E34" s="219"/>
      <c r="F34" s="85"/>
      <c r="G34" s="102"/>
    </row>
    <row r="35" spans="1:7" ht="21.75" customHeight="1">
      <c r="A35" s="80" t="s">
        <v>146</v>
      </c>
      <c r="B35" s="75"/>
      <c r="C35" s="75"/>
      <c r="D35" s="75"/>
      <c r="E35" s="75"/>
      <c r="F35" s="85"/>
      <c r="G35" s="102"/>
    </row>
    <row r="36" spans="1:7" ht="21.75" customHeight="1">
      <c r="A36" s="81" t="s">
        <v>147</v>
      </c>
      <c r="B36" s="82"/>
      <c r="C36" s="82"/>
      <c r="D36" s="82"/>
      <c r="E36" s="78"/>
      <c r="F36" s="85"/>
      <c r="G36" s="102"/>
    </row>
    <row r="37" spans="1:7" ht="21.75" customHeight="1">
      <c r="A37" s="83" t="s">
        <v>148</v>
      </c>
      <c r="B37" s="84"/>
      <c r="C37" s="84"/>
      <c r="D37" s="84"/>
      <c r="E37" s="75"/>
      <c r="F37" s="85"/>
      <c r="G37" s="102"/>
    </row>
    <row r="38" spans="1:7" ht="11.25" customHeight="1">
      <c r="A38" s="204" t="s">
        <v>149</v>
      </c>
      <c r="B38" s="215"/>
      <c r="C38" s="215"/>
      <c r="D38" s="215"/>
      <c r="E38" s="215"/>
      <c r="F38" s="85"/>
      <c r="G38" s="102"/>
    </row>
    <row r="39" spans="1:7" ht="9" customHeight="1">
      <c r="A39" s="205"/>
      <c r="B39" s="216"/>
      <c r="C39" s="216"/>
      <c r="D39" s="216"/>
      <c r="E39" s="216"/>
      <c r="F39" s="85"/>
      <c r="G39" s="102"/>
    </row>
    <row r="40" spans="1:7" ht="21.75" customHeight="1">
      <c r="A40" s="80" t="s">
        <v>234</v>
      </c>
      <c r="B40" s="75"/>
      <c r="C40" s="75"/>
      <c r="D40" s="75"/>
      <c r="E40" s="75"/>
      <c r="F40" s="85"/>
      <c r="G40" s="102"/>
    </row>
    <row r="41" spans="1:7" ht="21.75" customHeight="1">
      <c r="A41" s="80" t="s">
        <v>247</v>
      </c>
      <c r="B41" s="75"/>
      <c r="C41" s="75"/>
      <c r="D41" s="75"/>
      <c r="E41" s="75"/>
      <c r="F41" s="85"/>
      <c r="G41" s="102"/>
    </row>
    <row r="42" spans="1:7" ht="21.75" customHeight="1">
      <c r="A42" s="80" t="s">
        <v>150</v>
      </c>
      <c r="B42" s="75"/>
      <c r="C42" s="75"/>
      <c r="D42" s="75"/>
      <c r="E42" s="75"/>
      <c r="F42" s="85"/>
      <c r="G42" s="102"/>
    </row>
    <row r="43" spans="1:7" ht="21.75" customHeight="1">
      <c r="A43" s="118"/>
      <c r="B43" s="119"/>
      <c r="C43" s="119"/>
      <c r="D43" s="119"/>
      <c r="E43" s="119"/>
      <c r="F43" s="85"/>
      <c r="G43" s="102"/>
    </row>
    <row r="44" spans="1:7" ht="9" customHeight="1">
      <c r="A44" s="118"/>
      <c r="B44" s="119"/>
      <c r="C44" s="119"/>
      <c r="D44" s="119"/>
      <c r="E44" s="119"/>
      <c r="F44" s="85"/>
      <c r="G44" s="102"/>
    </row>
    <row r="45" spans="1:7" ht="9" customHeight="1">
      <c r="A45" s="118"/>
      <c r="B45" s="119"/>
      <c r="C45" s="119"/>
      <c r="D45" s="119"/>
      <c r="E45" s="119"/>
      <c r="F45" s="85"/>
      <c r="G45" s="102"/>
    </row>
    <row r="46" spans="1:7" ht="7.5" customHeight="1">
      <c r="A46" s="85"/>
      <c r="B46" s="85"/>
      <c r="C46" s="85"/>
      <c r="D46" s="85"/>
      <c r="E46" s="85"/>
      <c r="F46" s="85"/>
      <c r="G46" s="102"/>
    </row>
    <row r="47" spans="1:7" ht="15" customHeight="1">
      <c r="A47" s="224">
        <v>2</v>
      </c>
      <c r="B47" s="224"/>
      <c r="C47" s="224"/>
      <c r="D47" s="224"/>
      <c r="E47" s="224"/>
      <c r="F47" s="85"/>
      <c r="G47" s="102"/>
    </row>
    <row r="48" spans="1:7" ht="0.75" customHeight="1">
      <c r="A48" s="86"/>
      <c r="B48" s="85"/>
      <c r="C48" s="85"/>
      <c r="D48" s="85"/>
      <c r="E48" s="85"/>
      <c r="F48" s="85"/>
      <c r="G48" s="102"/>
    </row>
    <row r="49" spans="1:7" ht="27" customHeight="1">
      <c r="A49" s="225" t="s">
        <v>0</v>
      </c>
      <c r="B49" s="227" t="s">
        <v>138</v>
      </c>
      <c r="C49" s="228"/>
      <c r="D49" s="229" t="s">
        <v>139</v>
      </c>
      <c r="E49" s="230"/>
      <c r="F49" s="85"/>
      <c r="G49" s="102"/>
    </row>
    <row r="50" spans="1:7" ht="32.25" customHeight="1">
      <c r="A50" s="226"/>
      <c r="B50" s="45" t="s">
        <v>310</v>
      </c>
      <c r="C50" s="46" t="s">
        <v>311</v>
      </c>
      <c r="D50" s="88" t="s">
        <v>71</v>
      </c>
      <c r="E50" s="87" t="s">
        <v>72</v>
      </c>
      <c r="F50" s="85"/>
      <c r="G50" s="102"/>
    </row>
    <row r="51" spans="1:7" ht="21.75" customHeight="1">
      <c r="A51" s="217" t="s">
        <v>151</v>
      </c>
      <c r="B51" s="218">
        <f>SUM(B54,B63,B74,B82)</f>
        <v>1202</v>
      </c>
      <c r="C51" s="223">
        <f>SUM(C54,C63,C74,C82)</f>
        <v>702035</v>
      </c>
      <c r="D51" s="223">
        <f>SUM(D54,D63,D74,D82)</f>
        <v>700833</v>
      </c>
      <c r="E51" s="223">
        <f>SUM(E54,E63,E74,E82)</f>
        <v>0</v>
      </c>
      <c r="F51" s="85"/>
      <c r="G51" s="102"/>
    </row>
    <row r="52" spans="1:7" ht="3.75" customHeight="1">
      <c r="A52" s="205"/>
      <c r="B52" s="219"/>
      <c r="C52" s="223"/>
      <c r="D52" s="223"/>
      <c r="E52" s="223"/>
      <c r="F52" s="85"/>
      <c r="G52" s="102"/>
    </row>
    <row r="53" spans="1:7" ht="10.5" customHeight="1">
      <c r="A53" s="198"/>
      <c r="B53" s="199"/>
      <c r="C53" s="199"/>
      <c r="D53" s="199"/>
      <c r="E53" s="200"/>
      <c r="F53" s="85"/>
      <c r="G53" s="102"/>
    </row>
    <row r="54" spans="1:7" ht="21.75" customHeight="1">
      <c r="A54" s="221" t="s">
        <v>152</v>
      </c>
      <c r="B54" s="218">
        <f>SUM(B56:B61)</f>
        <v>0</v>
      </c>
      <c r="C54" s="218">
        <f>SUM(C56:C61)</f>
        <v>17493</v>
      </c>
      <c r="D54" s="218">
        <f>SUM(D56:D61)</f>
        <v>17493</v>
      </c>
      <c r="E54" s="218">
        <f>SUM(E56:E61)</f>
        <v>0</v>
      </c>
      <c r="F54" s="85"/>
      <c r="G54" s="102"/>
    </row>
    <row r="55" spans="1:7" ht="2.25" customHeight="1">
      <c r="A55" s="222"/>
      <c r="B55" s="219"/>
      <c r="C55" s="219"/>
      <c r="D55" s="219"/>
      <c r="E55" s="219"/>
      <c r="F55" s="85"/>
      <c r="G55" s="102"/>
    </row>
    <row r="56" spans="1:7" ht="21.75" customHeight="1">
      <c r="A56" s="80" t="s">
        <v>153</v>
      </c>
      <c r="B56" s="75"/>
      <c r="C56" s="75">
        <v>12966</v>
      </c>
      <c r="D56" s="75">
        <f>C56-B56</f>
        <v>12966</v>
      </c>
      <c r="E56" s="89"/>
      <c r="F56" s="85"/>
      <c r="G56" s="102"/>
    </row>
    <row r="57" spans="1:7" ht="21.75" customHeight="1">
      <c r="A57" s="80" t="s">
        <v>248</v>
      </c>
      <c r="B57" s="75"/>
      <c r="C57" s="75"/>
      <c r="D57" s="75"/>
      <c r="E57" s="75"/>
      <c r="F57" s="85"/>
      <c r="G57" s="102"/>
    </row>
    <row r="58" spans="1:7" ht="21.75" customHeight="1">
      <c r="A58" s="80" t="s">
        <v>249</v>
      </c>
      <c r="B58" s="75"/>
      <c r="C58" s="75"/>
      <c r="D58" s="75"/>
      <c r="E58" s="90"/>
      <c r="F58" s="85"/>
      <c r="G58" s="102"/>
    </row>
    <row r="59" spans="1:7" ht="21.75" customHeight="1">
      <c r="A59" s="80" t="s">
        <v>154</v>
      </c>
      <c r="B59" s="75"/>
      <c r="C59" s="75"/>
      <c r="D59" s="75"/>
      <c r="E59" s="90"/>
      <c r="F59" s="85"/>
      <c r="G59" s="102"/>
    </row>
    <row r="60" spans="1:7" ht="21.75" customHeight="1">
      <c r="A60" s="80" t="s">
        <v>155</v>
      </c>
      <c r="B60" s="75"/>
      <c r="C60" s="75">
        <v>4527</v>
      </c>
      <c r="D60" s="75">
        <f>C60-B60</f>
        <v>4527</v>
      </c>
      <c r="E60" s="90"/>
      <c r="F60" s="85"/>
      <c r="G60" s="102"/>
    </row>
    <row r="61" spans="1:7" ht="21.75" customHeight="1">
      <c r="A61" s="80" t="s">
        <v>250</v>
      </c>
      <c r="B61" s="75"/>
      <c r="C61" s="137"/>
      <c r="D61" s="75"/>
      <c r="E61" s="90"/>
      <c r="F61" s="85"/>
      <c r="G61" s="102"/>
    </row>
    <row r="62" spans="1:7" ht="12.75" customHeight="1">
      <c r="A62" s="198"/>
      <c r="B62" s="199"/>
      <c r="C62" s="199"/>
      <c r="D62" s="199"/>
      <c r="E62" s="200"/>
      <c r="F62" s="85"/>
      <c r="G62" s="102"/>
    </row>
    <row r="63" spans="1:8" ht="21.75" customHeight="1">
      <c r="A63" s="217" t="s">
        <v>156</v>
      </c>
      <c r="B63" s="218">
        <f>SUM(B65:B72)</f>
        <v>3</v>
      </c>
      <c r="C63" s="218">
        <f>SUM(C65:C72)</f>
        <v>538753</v>
      </c>
      <c r="D63" s="218">
        <f>SUM(D65:D72)</f>
        <v>538750</v>
      </c>
      <c r="E63" s="218">
        <f>SUM(E65:E72)</f>
        <v>0</v>
      </c>
      <c r="F63" s="85"/>
      <c r="G63" s="102"/>
      <c r="H63" s="85"/>
    </row>
    <row r="64" spans="1:7" ht="2.25" customHeight="1">
      <c r="A64" s="205"/>
      <c r="B64" s="219"/>
      <c r="C64" s="219"/>
      <c r="D64" s="219"/>
      <c r="E64" s="219"/>
      <c r="F64" s="85"/>
      <c r="G64" s="102"/>
    </row>
    <row r="65" spans="1:7" ht="21.75" customHeight="1">
      <c r="A65" s="211" t="s">
        <v>243</v>
      </c>
      <c r="B65" s="213"/>
      <c r="C65" s="213">
        <v>508932</v>
      </c>
      <c r="D65" s="215">
        <v>508932</v>
      </c>
      <c r="E65" s="220"/>
      <c r="F65" s="85"/>
      <c r="G65" s="102"/>
    </row>
    <row r="66" spans="1:7" ht="3.75" customHeight="1">
      <c r="A66" s="212"/>
      <c r="B66" s="214"/>
      <c r="C66" s="214"/>
      <c r="D66" s="216"/>
      <c r="E66" s="216"/>
      <c r="F66" s="85"/>
      <c r="G66" s="102"/>
    </row>
    <row r="67" spans="1:7" ht="21.75" customHeight="1">
      <c r="A67" s="80" t="s">
        <v>244</v>
      </c>
      <c r="B67" s="75"/>
      <c r="C67" s="75"/>
      <c r="D67" s="75"/>
      <c r="E67" s="75"/>
      <c r="G67" s="102"/>
    </row>
    <row r="68" spans="1:7" ht="27.75" customHeight="1">
      <c r="A68" s="208" t="s">
        <v>245</v>
      </c>
      <c r="B68" s="210"/>
      <c r="C68" s="210"/>
      <c r="D68" s="210"/>
      <c r="E68" s="210"/>
      <c r="G68" s="102"/>
    </row>
    <row r="69" spans="1:7" ht="21.75" customHeight="1" hidden="1">
      <c r="A69" s="209"/>
      <c r="B69" s="210"/>
      <c r="C69" s="210"/>
      <c r="D69" s="210"/>
      <c r="E69" s="210"/>
      <c r="G69" s="102"/>
    </row>
    <row r="70" spans="1:7" ht="2.25" customHeight="1" hidden="1">
      <c r="A70" s="209"/>
      <c r="B70" s="210"/>
      <c r="C70" s="210"/>
      <c r="D70" s="210"/>
      <c r="E70" s="210"/>
      <c r="G70" s="102"/>
    </row>
    <row r="71" spans="1:7" ht="21.75" customHeight="1">
      <c r="A71" s="83" t="s">
        <v>157</v>
      </c>
      <c r="B71" s="78"/>
      <c r="C71" s="78"/>
      <c r="D71" s="78"/>
      <c r="E71" s="78"/>
      <c r="G71" s="102"/>
    </row>
    <row r="72" spans="1:8" ht="21.75" customHeight="1">
      <c r="A72" s="80" t="s">
        <v>158</v>
      </c>
      <c r="B72" s="137">
        <v>3</v>
      </c>
      <c r="C72" s="137">
        <v>29821</v>
      </c>
      <c r="D72" s="75">
        <f>C72-B72</f>
        <v>29818</v>
      </c>
      <c r="E72" s="75"/>
      <c r="F72" s="85"/>
      <c r="G72" s="102"/>
      <c r="H72" s="85"/>
    </row>
    <row r="73" spans="1:7" ht="9.75" customHeight="1">
      <c r="A73" s="198"/>
      <c r="B73" s="199"/>
      <c r="C73" s="199"/>
      <c r="D73" s="199"/>
      <c r="E73" s="200"/>
      <c r="G73" s="102"/>
    </row>
    <row r="74" spans="1:7" ht="21.75" customHeight="1">
      <c r="A74" s="202" t="s">
        <v>159</v>
      </c>
      <c r="B74" s="201"/>
      <c r="C74" s="201"/>
      <c r="D74" s="201"/>
      <c r="E74" s="201"/>
      <c r="G74" s="102"/>
    </row>
    <row r="75" spans="1:7" ht="3" customHeight="1">
      <c r="A75" s="203"/>
      <c r="B75" s="201"/>
      <c r="C75" s="201"/>
      <c r="D75" s="201"/>
      <c r="E75" s="201"/>
      <c r="G75" s="102"/>
    </row>
    <row r="76" spans="1:7" ht="21.75" customHeight="1">
      <c r="A76" s="80" t="s">
        <v>252</v>
      </c>
      <c r="B76" s="90"/>
      <c r="C76" s="90"/>
      <c r="D76" s="90"/>
      <c r="E76" s="90"/>
      <c r="G76" s="102"/>
    </row>
    <row r="77" spans="1:7" ht="21.75" customHeight="1">
      <c r="A77" s="80" t="s">
        <v>160</v>
      </c>
      <c r="B77" s="90"/>
      <c r="C77" s="90"/>
      <c r="D77" s="90"/>
      <c r="E77" s="90"/>
      <c r="G77" s="102"/>
    </row>
    <row r="78" spans="1:7" ht="21.75" customHeight="1">
      <c r="A78" s="80" t="s">
        <v>251</v>
      </c>
      <c r="B78" s="90"/>
      <c r="C78" s="90"/>
      <c r="D78" s="90"/>
      <c r="E78" s="90"/>
      <c r="G78" s="102"/>
    </row>
    <row r="79" spans="1:7" ht="21.75" customHeight="1">
      <c r="A79" s="204" t="s">
        <v>161</v>
      </c>
      <c r="B79" s="206"/>
      <c r="C79" s="206"/>
      <c r="D79" s="206"/>
      <c r="E79" s="206"/>
      <c r="G79" s="102"/>
    </row>
    <row r="80" spans="1:7" ht="2.25" customHeight="1">
      <c r="A80" s="205"/>
      <c r="B80" s="207"/>
      <c r="C80" s="207"/>
      <c r="D80" s="207"/>
      <c r="E80" s="207"/>
      <c r="G80" s="102"/>
    </row>
    <row r="81" spans="1:7" ht="8.25" customHeight="1">
      <c r="A81" s="198"/>
      <c r="B81" s="199"/>
      <c r="C81" s="199"/>
      <c r="D81" s="199"/>
      <c r="E81" s="200"/>
      <c r="G81" s="102"/>
    </row>
    <row r="82" spans="1:7" ht="21.75" customHeight="1">
      <c r="A82" s="91" t="s">
        <v>162</v>
      </c>
      <c r="B82" s="92">
        <f>SUM(B83:B84)</f>
        <v>1199</v>
      </c>
      <c r="C82" s="92">
        <f>SUM(C83:C84)</f>
        <v>145789</v>
      </c>
      <c r="D82" s="92">
        <f>SUM(D83:D84)</f>
        <v>144590</v>
      </c>
      <c r="E82" s="92">
        <f>SUM(E83:E84)</f>
        <v>0</v>
      </c>
      <c r="F82" s="85"/>
      <c r="G82" s="102"/>
    </row>
    <row r="83" spans="1:8" ht="21.75" customHeight="1">
      <c r="A83" s="80" t="s">
        <v>163</v>
      </c>
      <c r="B83" s="75"/>
      <c r="C83" s="75">
        <v>1643</v>
      </c>
      <c r="D83" s="75">
        <f>C83-B83</f>
        <v>1643</v>
      </c>
      <c r="E83" s="75"/>
      <c r="G83" s="102"/>
      <c r="H83" s="85"/>
    </row>
    <row r="84" spans="1:7" ht="21.75" customHeight="1">
      <c r="A84" s="80" t="s">
        <v>164</v>
      </c>
      <c r="B84" s="75">
        <v>1199</v>
      </c>
      <c r="C84" s="75">
        <v>144146</v>
      </c>
      <c r="D84" s="75">
        <f>C84-B84</f>
        <v>142947</v>
      </c>
      <c r="E84" s="75"/>
      <c r="G84" s="102"/>
    </row>
    <row r="85" spans="1:7" ht="11.25" customHeight="1">
      <c r="A85" s="198"/>
      <c r="B85" s="199"/>
      <c r="C85" s="199"/>
      <c r="D85" s="199"/>
      <c r="E85" s="200"/>
      <c r="G85" s="102"/>
    </row>
    <row r="86" spans="1:7" ht="21.75" customHeight="1">
      <c r="A86" s="91" t="s">
        <v>235</v>
      </c>
      <c r="B86" s="92">
        <f>SUM(B87:B89)</f>
        <v>0</v>
      </c>
      <c r="C86" s="92">
        <f>SUM(C87:C89)</f>
        <v>3165</v>
      </c>
      <c r="D86" s="92">
        <f>SUM(D87:D89)</f>
        <v>3165</v>
      </c>
      <c r="E86" s="92">
        <f>SUM(E87:E89)</f>
        <v>0</v>
      </c>
      <c r="G86" s="102"/>
    </row>
    <row r="87" spans="1:7" ht="21.75" customHeight="1">
      <c r="A87" s="80" t="s">
        <v>165</v>
      </c>
      <c r="B87" s="75"/>
      <c r="C87" s="75"/>
      <c r="D87" s="75"/>
      <c r="E87" s="75"/>
      <c r="F87" s="85"/>
      <c r="G87" s="102"/>
    </row>
    <row r="88" spans="1:7" ht="21.75" customHeight="1">
      <c r="A88" s="80" t="s">
        <v>253</v>
      </c>
      <c r="B88" s="75"/>
      <c r="C88" s="75">
        <v>3165</v>
      </c>
      <c r="D88" s="75">
        <f>C88-B88</f>
        <v>3165</v>
      </c>
      <c r="E88" s="75"/>
      <c r="G88" s="102"/>
    </row>
    <row r="89" spans="1:7" ht="21.75" customHeight="1">
      <c r="A89" s="80" t="s">
        <v>166</v>
      </c>
      <c r="B89" s="75"/>
      <c r="C89" s="75"/>
      <c r="D89" s="75"/>
      <c r="E89" s="75"/>
      <c r="G89" s="102"/>
    </row>
    <row r="90" spans="1:7" ht="12.75" customHeight="1">
      <c r="A90" s="198"/>
      <c r="B90" s="199"/>
      <c r="C90" s="199"/>
      <c r="D90" s="199"/>
      <c r="E90" s="200"/>
      <c r="G90" s="102"/>
    </row>
    <row r="91" spans="1:7" ht="30.75" customHeight="1">
      <c r="A91" s="91" t="s">
        <v>236</v>
      </c>
      <c r="B91" s="92">
        <f>SUM(B86,B51,B10)</f>
        <v>1202</v>
      </c>
      <c r="C91" s="92">
        <f>SUM(C86,C51,C10)</f>
        <v>951561</v>
      </c>
      <c r="D91" s="75">
        <f>C91-B91</f>
        <v>950359</v>
      </c>
      <c r="E91" s="90"/>
      <c r="G91" s="102"/>
    </row>
    <row r="92" ht="12.75">
      <c r="C92" s="85"/>
    </row>
    <row r="93" ht="12.75">
      <c r="C93" s="85"/>
    </row>
    <row r="94" ht="12.75">
      <c r="C94" s="85"/>
    </row>
    <row r="95" ht="12.75">
      <c r="C95" s="85"/>
    </row>
    <row r="96" ht="12.75">
      <c r="B96" s="85"/>
    </row>
  </sheetData>
  <sheetProtection/>
  <mergeCells count="77">
    <mergeCell ref="D10:D11"/>
    <mergeCell ref="A4:E4"/>
    <mergeCell ref="A8:A9"/>
    <mergeCell ref="B8:C8"/>
    <mergeCell ref="D8:E8"/>
    <mergeCell ref="E10:E11"/>
    <mergeCell ref="A10:A11"/>
    <mergeCell ref="B10:B11"/>
    <mergeCell ref="C10:C11"/>
    <mergeCell ref="D23:D24"/>
    <mergeCell ref="A12:E12"/>
    <mergeCell ref="A13:A14"/>
    <mergeCell ref="B13:B14"/>
    <mergeCell ref="C13:C14"/>
    <mergeCell ref="D13:D14"/>
    <mergeCell ref="E13:E14"/>
    <mergeCell ref="A22:E22"/>
    <mergeCell ref="E23:E24"/>
    <mergeCell ref="A23:A24"/>
    <mergeCell ref="C33:C34"/>
    <mergeCell ref="D33:D34"/>
    <mergeCell ref="E33:E34"/>
    <mergeCell ref="A32:E32"/>
    <mergeCell ref="A33:A34"/>
    <mergeCell ref="B33:B34"/>
    <mergeCell ref="B23:B24"/>
    <mergeCell ref="C23:C24"/>
    <mergeCell ref="E38:E39"/>
    <mergeCell ref="E51:E52"/>
    <mergeCell ref="A47:E47"/>
    <mergeCell ref="A49:A50"/>
    <mergeCell ref="B49:C49"/>
    <mergeCell ref="D49:E49"/>
    <mergeCell ref="A38:A39"/>
    <mergeCell ref="B38:B39"/>
    <mergeCell ref="C38:C39"/>
    <mergeCell ref="D38:D39"/>
    <mergeCell ref="A51:A52"/>
    <mergeCell ref="B51:B52"/>
    <mergeCell ref="C51:C52"/>
    <mergeCell ref="D51:D52"/>
    <mergeCell ref="A62:E62"/>
    <mergeCell ref="A53:E53"/>
    <mergeCell ref="A54:A55"/>
    <mergeCell ref="B54:B55"/>
    <mergeCell ref="C54:C55"/>
    <mergeCell ref="D54:D55"/>
    <mergeCell ref="E54:E55"/>
    <mergeCell ref="A63:A64"/>
    <mergeCell ref="B63:B64"/>
    <mergeCell ref="C63:C64"/>
    <mergeCell ref="D63:D64"/>
    <mergeCell ref="E63:E64"/>
    <mergeCell ref="E65:E66"/>
    <mergeCell ref="A68:A70"/>
    <mergeCell ref="B68:B70"/>
    <mergeCell ref="C68:C70"/>
    <mergeCell ref="D68:D70"/>
    <mergeCell ref="E68:E70"/>
    <mergeCell ref="A65:A66"/>
    <mergeCell ref="B65:B66"/>
    <mergeCell ref="C65:C66"/>
    <mergeCell ref="D65:D66"/>
    <mergeCell ref="A90:E90"/>
    <mergeCell ref="A79:A80"/>
    <mergeCell ref="B79:B80"/>
    <mergeCell ref="C79:C80"/>
    <mergeCell ref="D79:D80"/>
    <mergeCell ref="E79:E80"/>
    <mergeCell ref="A81:E81"/>
    <mergeCell ref="A85:E85"/>
    <mergeCell ref="A73:E73"/>
    <mergeCell ref="E74:E75"/>
    <mergeCell ref="A74:A75"/>
    <mergeCell ref="B74:B75"/>
    <mergeCell ref="C74:C75"/>
    <mergeCell ref="D74:D75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C65" sqref="C65:C66"/>
    </sheetView>
  </sheetViews>
  <sheetFormatPr defaultColWidth="9.00390625" defaultRowHeight="12.75"/>
  <cols>
    <col min="1" max="1" width="38.875" style="0" bestFit="1" customWidth="1"/>
    <col min="2" max="2" width="16.625" style="0" customWidth="1"/>
    <col min="3" max="3" width="16.375" style="0" customWidth="1"/>
    <col min="4" max="4" width="13.875" style="0" customWidth="1"/>
    <col min="5" max="6" width="9.625" style="0" bestFit="1" customWidth="1"/>
  </cols>
  <sheetData>
    <row r="2" ht="12.75">
      <c r="C2" s="109" t="s">
        <v>307</v>
      </c>
    </row>
    <row r="3" spans="1:4" ht="18">
      <c r="A3" s="313" t="s">
        <v>295</v>
      </c>
      <c r="B3" s="313"/>
      <c r="C3" s="313"/>
      <c r="D3" s="197"/>
    </row>
    <row r="5" spans="1:3" ht="58.5" customHeight="1">
      <c r="A5" s="106" t="s">
        <v>0</v>
      </c>
      <c r="B5" s="107" t="s">
        <v>372</v>
      </c>
      <c r="C5" s="107" t="s">
        <v>323</v>
      </c>
    </row>
    <row r="6" spans="1:3" ht="24.75" customHeight="1">
      <c r="A6" s="133" t="s">
        <v>328</v>
      </c>
      <c r="B6" s="116"/>
      <c r="C6" s="141">
        <v>579111</v>
      </c>
    </row>
    <row r="7" spans="1:3" ht="24.75" customHeight="1" thickBot="1">
      <c r="A7" s="154" t="s">
        <v>329</v>
      </c>
      <c r="B7" s="125"/>
      <c r="C7" s="149">
        <v>109224</v>
      </c>
    </row>
    <row r="8" spans="1:3" ht="24.75" customHeight="1" thickBot="1">
      <c r="A8" s="108" t="s">
        <v>285</v>
      </c>
      <c r="B8" s="147">
        <f>SUM(B5:B7)</f>
        <v>0</v>
      </c>
      <c r="C8" s="150">
        <f>SUM(C5:C7)</f>
        <v>688335</v>
      </c>
    </row>
    <row r="9" spans="1:3" ht="24.75" customHeight="1" thickBot="1">
      <c r="A9" s="155" t="s">
        <v>340</v>
      </c>
      <c r="B9" s="156"/>
      <c r="C9" s="157">
        <v>0</v>
      </c>
    </row>
    <row r="10" spans="1:3" ht="24.75" customHeight="1" thickBot="1">
      <c r="A10" s="108" t="s">
        <v>286</v>
      </c>
      <c r="B10" s="147">
        <f>SUM(B8:B9)</f>
        <v>0</v>
      </c>
      <c r="C10" s="150">
        <f>SUM(C8:C9)</f>
        <v>688335</v>
      </c>
    </row>
    <row r="11" spans="1:3" ht="24.75" customHeight="1">
      <c r="A11" s="153" t="s">
        <v>330</v>
      </c>
      <c r="B11" s="117"/>
      <c r="C11" s="148">
        <v>560926</v>
      </c>
    </row>
    <row r="12" spans="1:3" ht="24.75" customHeight="1" thickBot="1">
      <c r="A12" s="154" t="s">
        <v>331</v>
      </c>
      <c r="B12" s="125"/>
      <c r="C12" s="149">
        <v>50523</v>
      </c>
    </row>
    <row r="13" spans="1:3" ht="24.75" customHeight="1" thickBot="1">
      <c r="A13" s="108" t="s">
        <v>287</v>
      </c>
      <c r="B13" s="147">
        <f>SUM(B11:B12)</f>
        <v>0</v>
      </c>
      <c r="C13" s="150">
        <f>SUM(C11:C12)</f>
        <v>611449</v>
      </c>
    </row>
    <row r="14" spans="1:3" ht="24.75" customHeight="1">
      <c r="A14" s="153" t="s">
        <v>332</v>
      </c>
      <c r="B14" s="152"/>
      <c r="C14" s="151">
        <v>32</v>
      </c>
    </row>
    <row r="15" spans="1:3" ht="24.75" customHeight="1" thickBot="1">
      <c r="A15" s="154" t="s">
        <v>333</v>
      </c>
      <c r="B15" s="158"/>
      <c r="C15" s="159">
        <v>2809</v>
      </c>
    </row>
    <row r="16" spans="1:6" ht="24.75" customHeight="1" thickBot="1">
      <c r="A16" s="108" t="s">
        <v>288</v>
      </c>
      <c r="B16" s="147">
        <f>SUM(B13:B15)</f>
        <v>0</v>
      </c>
      <c r="C16" s="150">
        <f>SUM(C13:C15)</f>
        <v>614290</v>
      </c>
      <c r="E16" s="3"/>
      <c r="F16" s="3"/>
    </row>
    <row r="17" spans="1:6" ht="24.75" customHeight="1">
      <c r="A17" s="153" t="s">
        <v>336</v>
      </c>
      <c r="B17" s="152"/>
      <c r="C17" s="151">
        <v>38</v>
      </c>
      <c r="E17" s="3"/>
      <c r="F17" s="3"/>
    </row>
    <row r="18" spans="1:6" ht="24.75" customHeight="1" thickBot="1">
      <c r="A18" s="154" t="s">
        <v>337</v>
      </c>
      <c r="B18" s="158"/>
      <c r="C18" s="159">
        <v>3367</v>
      </c>
      <c r="E18" s="3"/>
      <c r="F18" s="3"/>
    </row>
    <row r="19" spans="1:5" ht="24.75" customHeight="1" thickBot="1">
      <c r="A19" s="108" t="s">
        <v>334</v>
      </c>
      <c r="B19" s="150">
        <f>SUM(B13,B16,B17:B18)</f>
        <v>0</v>
      </c>
      <c r="C19" s="150">
        <f>SUM(C10,C16,C17,C18)</f>
        <v>1306030</v>
      </c>
      <c r="D19" s="3"/>
      <c r="E19" s="3"/>
    </row>
    <row r="20" spans="1:5" ht="24.75" customHeight="1">
      <c r="A20" s="153" t="s">
        <v>339</v>
      </c>
      <c r="B20" s="146"/>
      <c r="C20" s="151">
        <v>14842</v>
      </c>
      <c r="D20" s="3"/>
      <c r="E20" s="3"/>
    </row>
    <row r="21" spans="1:5" ht="24.75" customHeight="1" thickBot="1">
      <c r="A21" s="154" t="s">
        <v>338</v>
      </c>
      <c r="B21" s="160"/>
      <c r="C21" s="159">
        <v>13058</v>
      </c>
      <c r="E21" s="3"/>
    </row>
    <row r="22" spans="1:5" ht="24.75" customHeight="1" thickBot="1">
      <c r="A22" s="108" t="s">
        <v>335</v>
      </c>
      <c r="B22" s="147">
        <f>SUM(B20:B21)</f>
        <v>0</v>
      </c>
      <c r="C22" s="150">
        <f>SUM(C20:C21)</f>
        <v>27900</v>
      </c>
      <c r="E22" s="3"/>
    </row>
    <row r="23" spans="1:5" ht="24.75" customHeight="1" thickBot="1">
      <c r="A23" s="108" t="s">
        <v>289</v>
      </c>
      <c r="B23" s="147">
        <f>SUM(B19,B22)</f>
        <v>0</v>
      </c>
      <c r="C23" s="150">
        <f>SUM(C19,C22)</f>
        <v>1333930</v>
      </c>
      <c r="D23" s="3"/>
      <c r="E23" s="3"/>
    </row>
    <row r="24" spans="1:3" ht="24.75" customHeight="1" thickBot="1">
      <c r="A24" s="155" t="s">
        <v>290</v>
      </c>
      <c r="B24" s="156"/>
      <c r="C24" s="157">
        <v>21519</v>
      </c>
    </row>
    <row r="25" spans="1:5" ht="24.75" customHeight="1" thickBot="1">
      <c r="A25" s="108" t="s">
        <v>291</v>
      </c>
      <c r="B25" s="147">
        <f>SUM(B24,B23)</f>
        <v>0</v>
      </c>
      <c r="C25" s="150">
        <f>SUM(C24,C23)</f>
        <v>1355449</v>
      </c>
      <c r="D25" s="3"/>
      <c r="E25" s="3"/>
    </row>
    <row r="26" spans="1:3" ht="24.75" customHeight="1">
      <c r="A26" s="153" t="s">
        <v>292</v>
      </c>
      <c r="B26" s="117"/>
      <c r="C26" s="148">
        <v>55</v>
      </c>
    </row>
    <row r="27" spans="1:3" ht="24.75" customHeight="1" thickBot="1">
      <c r="A27" s="154" t="s">
        <v>293</v>
      </c>
      <c r="B27" s="125"/>
      <c r="C27" s="149">
        <v>381</v>
      </c>
    </row>
    <row r="28" spans="1:3" ht="24.75" customHeight="1" thickBot="1">
      <c r="A28" s="108" t="s">
        <v>294</v>
      </c>
      <c r="B28" s="147">
        <f>SUM(B25:B27)</f>
        <v>0</v>
      </c>
      <c r="C28" s="150">
        <f>SUM(C25:C27)</f>
        <v>1355885</v>
      </c>
    </row>
  </sheetData>
  <sheetProtection/>
  <mergeCells count="1">
    <mergeCell ref="A3:C3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65" sqref="C65:C66"/>
    </sheetView>
  </sheetViews>
  <sheetFormatPr defaultColWidth="8.75390625" defaultRowHeight="12.75"/>
  <cols>
    <col min="1" max="1" width="27.625" style="162" customWidth="1"/>
    <col min="2" max="2" width="12.125" style="162" bestFit="1" customWidth="1"/>
    <col min="3" max="6" width="8.625" style="162" bestFit="1" customWidth="1"/>
    <col min="7" max="7" width="8.125" style="162" bestFit="1" customWidth="1"/>
    <col min="8" max="9" width="9.875" style="162" bestFit="1" customWidth="1"/>
    <col min="10" max="16384" width="8.75390625" style="162" customWidth="1"/>
  </cols>
  <sheetData>
    <row r="2" spans="5:7" ht="12.75">
      <c r="E2" s="109"/>
      <c r="G2" s="109" t="s">
        <v>90</v>
      </c>
    </row>
    <row r="4" spans="1:5" ht="12.75">
      <c r="A4" s="317" t="s">
        <v>374</v>
      </c>
      <c r="B4" s="318"/>
      <c r="C4" s="318"/>
      <c r="D4" s="318"/>
      <c r="E4" s="318"/>
    </row>
    <row r="6" spans="1:2" ht="12.75">
      <c r="A6" s="162" t="s">
        <v>91</v>
      </c>
      <c r="B6" s="109" t="s">
        <v>319</v>
      </c>
    </row>
    <row r="8" spans="1:8" ht="12.75">
      <c r="A8" s="319" t="s">
        <v>0</v>
      </c>
      <c r="B8" s="314" t="s">
        <v>368</v>
      </c>
      <c r="C8" s="315"/>
      <c r="D8" s="315"/>
      <c r="E8" s="315"/>
      <c r="F8" s="315"/>
      <c r="G8" s="315"/>
      <c r="H8" s="316"/>
    </row>
    <row r="9" spans="1:8" ht="26.25" thickBot="1">
      <c r="A9" s="319"/>
      <c r="B9" s="165" t="s">
        <v>362</v>
      </c>
      <c r="C9" s="165" t="s">
        <v>363</v>
      </c>
      <c r="D9" s="165" t="s">
        <v>364</v>
      </c>
      <c r="E9" s="165" t="s">
        <v>365</v>
      </c>
      <c r="F9" s="165" t="s">
        <v>366</v>
      </c>
      <c r="G9" s="165" t="s">
        <v>367</v>
      </c>
      <c r="H9" s="175" t="s">
        <v>361</v>
      </c>
    </row>
    <row r="10" spans="1:8" ht="12.75">
      <c r="A10" s="176" t="s">
        <v>92</v>
      </c>
      <c r="B10" s="177">
        <v>69</v>
      </c>
      <c r="C10" s="177">
        <v>16</v>
      </c>
      <c r="D10" s="177">
        <v>19</v>
      </c>
      <c r="E10" s="177">
        <v>7</v>
      </c>
      <c r="F10" s="177">
        <v>11</v>
      </c>
      <c r="G10" s="187">
        <v>4</v>
      </c>
      <c r="H10" s="184">
        <f>SUM(B10:G10)</f>
        <v>126</v>
      </c>
    </row>
    <row r="11" spans="1:8" ht="12.75">
      <c r="A11" s="176" t="s">
        <v>93</v>
      </c>
      <c r="B11" s="177">
        <v>42</v>
      </c>
      <c r="C11" s="177">
        <v>10</v>
      </c>
      <c r="D11" s="177">
        <v>9</v>
      </c>
      <c r="E11" s="177">
        <v>2</v>
      </c>
      <c r="F11" s="177">
        <v>3</v>
      </c>
      <c r="G11" s="187">
        <v>0</v>
      </c>
      <c r="H11" s="185">
        <f>SUM(B11:G11)</f>
        <v>66</v>
      </c>
    </row>
    <row r="12" spans="1:8" ht="12.75">
      <c r="A12" s="178" t="s">
        <v>94</v>
      </c>
      <c r="B12" s="179">
        <f aca="true" t="shared" si="0" ref="B12:H12">SUM(B10:B11)</f>
        <v>111</v>
      </c>
      <c r="C12" s="179">
        <f t="shared" si="0"/>
        <v>26</v>
      </c>
      <c r="D12" s="179">
        <f t="shared" si="0"/>
        <v>28</v>
      </c>
      <c r="E12" s="179">
        <f t="shared" si="0"/>
        <v>9</v>
      </c>
      <c r="F12" s="179">
        <f t="shared" si="0"/>
        <v>14</v>
      </c>
      <c r="G12" s="188">
        <f t="shared" si="0"/>
        <v>4</v>
      </c>
      <c r="H12" s="189">
        <f t="shared" si="0"/>
        <v>192</v>
      </c>
    </row>
    <row r="13" spans="1:8" ht="12.75">
      <c r="A13" s="176" t="s">
        <v>95</v>
      </c>
      <c r="B13" s="177">
        <v>6</v>
      </c>
      <c r="C13" s="177">
        <v>1</v>
      </c>
      <c r="D13" s="177">
        <v>0</v>
      </c>
      <c r="E13" s="177">
        <v>0</v>
      </c>
      <c r="F13" s="177">
        <v>0</v>
      </c>
      <c r="G13" s="187">
        <v>2</v>
      </c>
      <c r="H13" s="185">
        <f>SUM(B13:G13)</f>
        <v>9</v>
      </c>
    </row>
    <row r="14" spans="1:8" ht="13.5" thickBot="1">
      <c r="A14" s="190" t="s">
        <v>369</v>
      </c>
      <c r="B14" s="182">
        <v>12</v>
      </c>
      <c r="C14" s="182">
        <v>0</v>
      </c>
      <c r="D14" s="182">
        <v>0</v>
      </c>
      <c r="E14" s="182">
        <v>0</v>
      </c>
      <c r="F14" s="182">
        <v>0</v>
      </c>
      <c r="G14" s="191">
        <v>2</v>
      </c>
      <c r="H14" s="186">
        <f>SUM(B14:G14)</f>
        <v>14</v>
      </c>
    </row>
    <row r="15" spans="1:8" ht="13.5" thickBot="1">
      <c r="A15" s="183" t="s">
        <v>370</v>
      </c>
      <c r="B15" s="192">
        <f aca="true" t="shared" si="1" ref="B15:H15">SUM(B12:B13)</f>
        <v>117</v>
      </c>
      <c r="C15" s="192">
        <f t="shared" si="1"/>
        <v>27</v>
      </c>
      <c r="D15" s="192">
        <f t="shared" si="1"/>
        <v>28</v>
      </c>
      <c r="E15" s="192">
        <f t="shared" si="1"/>
        <v>9</v>
      </c>
      <c r="F15" s="192">
        <f t="shared" si="1"/>
        <v>14</v>
      </c>
      <c r="G15" s="193">
        <f t="shared" si="1"/>
        <v>6</v>
      </c>
      <c r="H15" s="194">
        <f t="shared" si="1"/>
        <v>201</v>
      </c>
    </row>
    <row r="16" spans="1:5" ht="12.75">
      <c r="A16" s="180"/>
      <c r="B16" s="180"/>
      <c r="C16" s="180"/>
      <c r="D16" s="181"/>
      <c r="E16" s="181"/>
    </row>
  </sheetData>
  <sheetProtection/>
  <mergeCells count="3">
    <mergeCell ref="B8:H8"/>
    <mergeCell ref="A4:E4"/>
    <mergeCell ref="A8:A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C65" sqref="C65:C66"/>
    </sheetView>
  </sheetViews>
  <sheetFormatPr defaultColWidth="8.75390625" defaultRowHeight="12.75"/>
  <cols>
    <col min="1" max="1" width="44.25390625" style="162" customWidth="1"/>
    <col min="2" max="2" width="9.25390625" style="162" customWidth="1"/>
    <col min="3" max="3" width="12.625" style="163" bestFit="1" customWidth="1"/>
    <col min="4" max="4" width="11.125" style="163" customWidth="1"/>
    <col min="5" max="16384" width="8.75390625" style="162" customWidth="1"/>
  </cols>
  <sheetData>
    <row r="2" ht="12.75">
      <c r="D2" s="195" t="s">
        <v>308</v>
      </c>
    </row>
    <row r="3" spans="1:4" ht="15.75">
      <c r="A3" s="320" t="s">
        <v>277</v>
      </c>
      <c r="B3" s="320"/>
      <c r="C3" s="320"/>
      <c r="D3" s="320"/>
    </row>
    <row r="5" spans="1:4" ht="39" thickBot="1">
      <c r="A5" s="164" t="s">
        <v>102</v>
      </c>
      <c r="B5" s="165" t="s">
        <v>372</v>
      </c>
      <c r="C5" s="166" t="s">
        <v>324</v>
      </c>
      <c r="D5" s="165" t="s">
        <v>373</v>
      </c>
    </row>
    <row r="6" spans="1:4" ht="18" customHeight="1" thickBot="1">
      <c r="A6" s="167" t="s">
        <v>341</v>
      </c>
      <c r="B6" s="168">
        <v>0</v>
      </c>
      <c r="C6" s="161">
        <v>1187.761</v>
      </c>
      <c r="D6" s="150">
        <f>C6-B6</f>
        <v>1187.761</v>
      </c>
    </row>
    <row r="7" spans="1:4" ht="18" customHeight="1" thickBot="1">
      <c r="A7" s="167" t="s">
        <v>342</v>
      </c>
      <c r="B7" s="168">
        <v>0</v>
      </c>
      <c r="C7" s="161">
        <v>11777</v>
      </c>
      <c r="D7" s="150">
        <f aca="true" t="shared" si="0" ref="D7:D27">C7-B7</f>
        <v>11777</v>
      </c>
    </row>
    <row r="8" spans="1:4" ht="18" customHeight="1" thickBot="1">
      <c r="A8" s="167" t="s">
        <v>343</v>
      </c>
      <c r="B8" s="168">
        <v>0</v>
      </c>
      <c r="C8" s="161">
        <v>87.52</v>
      </c>
      <c r="D8" s="150">
        <f t="shared" si="0"/>
        <v>87.52</v>
      </c>
    </row>
    <row r="9" spans="1:4" ht="18" customHeight="1" thickBot="1">
      <c r="A9" s="167" t="s">
        <v>344</v>
      </c>
      <c r="B9" s="168">
        <v>0</v>
      </c>
      <c r="C9" s="161">
        <v>171.138</v>
      </c>
      <c r="D9" s="150">
        <f t="shared" si="0"/>
        <v>171.138</v>
      </c>
    </row>
    <row r="10" spans="1:4" ht="18" customHeight="1" thickBot="1">
      <c r="A10" s="167" t="s">
        <v>345</v>
      </c>
      <c r="B10" s="168">
        <v>0</v>
      </c>
      <c r="C10" s="161">
        <v>429.4</v>
      </c>
      <c r="D10" s="150">
        <f t="shared" si="0"/>
        <v>429.4</v>
      </c>
    </row>
    <row r="11" spans="1:4" ht="18" customHeight="1" thickBot="1">
      <c r="A11" s="167" t="s">
        <v>346</v>
      </c>
      <c r="B11" s="168">
        <v>0</v>
      </c>
      <c r="C11" s="161">
        <v>3365</v>
      </c>
      <c r="D11" s="150">
        <f t="shared" si="0"/>
        <v>3365</v>
      </c>
    </row>
    <row r="12" spans="1:4" ht="18" customHeight="1" thickBot="1">
      <c r="A12" s="167" t="s">
        <v>347</v>
      </c>
      <c r="B12" s="168">
        <v>0</v>
      </c>
      <c r="C12" s="161">
        <v>3438.392</v>
      </c>
      <c r="D12" s="150">
        <f t="shared" si="0"/>
        <v>3438.392</v>
      </c>
    </row>
    <row r="13" spans="1:4" ht="18" customHeight="1" thickBot="1">
      <c r="A13" s="167" t="s">
        <v>348</v>
      </c>
      <c r="B13" s="168">
        <v>0</v>
      </c>
      <c r="C13" s="161">
        <v>1109</v>
      </c>
      <c r="D13" s="150">
        <f t="shared" si="0"/>
        <v>1109</v>
      </c>
    </row>
    <row r="14" spans="1:4" ht="18" customHeight="1" thickBot="1">
      <c r="A14" s="167" t="s">
        <v>349</v>
      </c>
      <c r="B14" s="168">
        <v>0</v>
      </c>
      <c r="C14" s="161">
        <v>578</v>
      </c>
      <c r="D14" s="150">
        <f t="shared" si="0"/>
        <v>578</v>
      </c>
    </row>
    <row r="15" spans="1:4" ht="18" customHeight="1" thickBot="1">
      <c r="A15" s="167" t="s">
        <v>350</v>
      </c>
      <c r="B15" s="168">
        <v>0</v>
      </c>
      <c r="C15" s="161">
        <v>5620</v>
      </c>
      <c r="D15" s="150">
        <f t="shared" si="0"/>
        <v>5620</v>
      </c>
    </row>
    <row r="16" spans="1:4" ht="18" customHeight="1" thickBot="1">
      <c r="A16" s="167" t="s">
        <v>351</v>
      </c>
      <c r="B16" s="168">
        <v>0</v>
      </c>
      <c r="C16" s="161">
        <v>1259</v>
      </c>
      <c r="D16" s="150">
        <f t="shared" si="0"/>
        <v>1259</v>
      </c>
    </row>
    <row r="17" spans="1:4" ht="18" customHeight="1" thickBot="1">
      <c r="A17" s="167" t="s">
        <v>278</v>
      </c>
      <c r="B17" s="168">
        <v>0</v>
      </c>
      <c r="C17" s="161">
        <v>11.662</v>
      </c>
      <c r="D17" s="150">
        <f t="shared" si="0"/>
        <v>11.662</v>
      </c>
    </row>
    <row r="18" spans="1:4" ht="18" customHeight="1" thickBot="1">
      <c r="A18" s="167" t="s">
        <v>352</v>
      </c>
      <c r="B18" s="168">
        <v>0</v>
      </c>
      <c r="C18" s="161">
        <v>101.91</v>
      </c>
      <c r="D18" s="150">
        <f t="shared" si="0"/>
        <v>101.91</v>
      </c>
    </row>
    <row r="19" spans="1:4" ht="18" customHeight="1" thickBot="1">
      <c r="A19" s="167" t="s">
        <v>103</v>
      </c>
      <c r="B19" s="168">
        <v>0</v>
      </c>
      <c r="C19" s="161">
        <v>96.25</v>
      </c>
      <c r="D19" s="150">
        <f t="shared" si="0"/>
        <v>96.25</v>
      </c>
    </row>
    <row r="20" spans="1:4" ht="18" customHeight="1" thickBot="1">
      <c r="A20" s="167" t="s">
        <v>353</v>
      </c>
      <c r="B20" s="168">
        <v>0</v>
      </c>
      <c r="C20" s="161">
        <v>2281.674</v>
      </c>
      <c r="D20" s="150">
        <f t="shared" si="0"/>
        <v>2281.674</v>
      </c>
    </row>
    <row r="21" spans="1:4" ht="18" customHeight="1" thickBot="1">
      <c r="A21" s="167" t="s">
        <v>354</v>
      </c>
      <c r="B21" s="168">
        <v>0</v>
      </c>
      <c r="C21" s="161">
        <v>32.176</v>
      </c>
      <c r="D21" s="150">
        <f t="shared" si="0"/>
        <v>32.176</v>
      </c>
    </row>
    <row r="22" spans="1:4" ht="18" customHeight="1" thickBot="1">
      <c r="A22" s="167" t="s">
        <v>355</v>
      </c>
      <c r="B22" s="168">
        <v>0</v>
      </c>
      <c r="C22" s="161">
        <v>128.42</v>
      </c>
      <c r="D22" s="150">
        <f t="shared" si="0"/>
        <v>128.42</v>
      </c>
    </row>
    <row r="23" spans="1:4" ht="18" customHeight="1" thickBot="1">
      <c r="A23" s="167" t="s">
        <v>356</v>
      </c>
      <c r="B23" s="168">
        <v>0</v>
      </c>
      <c r="C23" s="161">
        <v>178.086</v>
      </c>
      <c r="D23" s="150">
        <f t="shared" si="0"/>
        <v>178.086</v>
      </c>
    </row>
    <row r="24" spans="1:4" ht="18" customHeight="1" thickBot="1">
      <c r="A24" s="167" t="s">
        <v>357</v>
      </c>
      <c r="B24" s="168">
        <v>0</v>
      </c>
      <c r="C24" s="161">
        <v>4280</v>
      </c>
      <c r="D24" s="150">
        <f t="shared" si="0"/>
        <v>4280</v>
      </c>
    </row>
    <row r="25" spans="1:4" ht="18" customHeight="1" thickBot="1">
      <c r="A25" s="167" t="s">
        <v>358</v>
      </c>
      <c r="B25" s="168">
        <v>0</v>
      </c>
      <c r="C25" s="161">
        <v>229.802</v>
      </c>
      <c r="D25" s="150">
        <f t="shared" si="0"/>
        <v>229.802</v>
      </c>
    </row>
    <row r="26" spans="1:4" ht="18" customHeight="1" thickBot="1">
      <c r="A26" s="167" t="s">
        <v>359</v>
      </c>
      <c r="B26" s="168">
        <v>0</v>
      </c>
      <c r="C26" s="161">
        <v>709.09</v>
      </c>
      <c r="D26" s="150">
        <f t="shared" si="0"/>
        <v>709.09</v>
      </c>
    </row>
    <row r="27" spans="1:4" ht="18" customHeight="1" thickBot="1">
      <c r="A27" s="169" t="s">
        <v>360</v>
      </c>
      <c r="B27" s="170">
        <v>0</v>
      </c>
      <c r="C27" s="171">
        <v>32</v>
      </c>
      <c r="D27" s="150">
        <f t="shared" si="0"/>
        <v>32</v>
      </c>
    </row>
    <row r="28" spans="1:4" ht="18" customHeight="1" thickBot="1">
      <c r="A28" s="172" t="s">
        <v>361</v>
      </c>
      <c r="B28" s="173">
        <f>SUM(B6:B27)</f>
        <v>0</v>
      </c>
      <c r="C28" s="174">
        <f>SUM(C6:C27)</f>
        <v>37103.280999999995</v>
      </c>
      <c r="D28" s="150">
        <f>C28-B28</f>
        <v>37103.280999999995</v>
      </c>
    </row>
  </sheetData>
  <sheetProtection/>
  <mergeCells count="1">
    <mergeCell ref="A3:D3"/>
  </mergeCells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7">
      <selection activeCell="C65" sqref="C65:C66"/>
    </sheetView>
  </sheetViews>
  <sheetFormatPr defaultColWidth="9.00390625" defaultRowHeight="12.75"/>
  <cols>
    <col min="1" max="1" width="37.375" style="0" customWidth="1"/>
    <col min="2" max="2" width="9.375" style="0" customWidth="1"/>
    <col min="3" max="3" width="12.375" style="0" customWidth="1"/>
    <col min="4" max="4" width="11.875" style="0" customWidth="1"/>
    <col min="5" max="5" width="11.375" style="0" customWidth="1"/>
    <col min="6" max="6" width="12.00390625" style="0" customWidth="1"/>
  </cols>
  <sheetData>
    <row r="2" spans="5:6" ht="12.75">
      <c r="E2" s="321" t="s">
        <v>104</v>
      </c>
      <c r="F2" s="240"/>
    </row>
    <row r="3" spans="5:6" ht="12.75">
      <c r="E3" s="26"/>
      <c r="F3" s="21"/>
    </row>
    <row r="4" spans="1:6" ht="18">
      <c r="A4" s="313" t="s">
        <v>296</v>
      </c>
      <c r="B4" s="322"/>
      <c r="C4" s="322"/>
      <c r="D4" s="322"/>
      <c r="E4" s="322"/>
      <c r="F4" s="322"/>
    </row>
    <row r="5" spans="1:6" ht="23.25" customHeight="1">
      <c r="A5" s="313" t="s">
        <v>318</v>
      </c>
      <c r="B5" s="322"/>
      <c r="C5" s="322"/>
      <c r="D5" s="322"/>
      <c r="E5" s="322"/>
      <c r="F5" s="322"/>
    </row>
    <row r="6" spans="3:4" ht="29.25" customHeight="1">
      <c r="C6" s="72"/>
      <c r="D6" s="72"/>
    </row>
    <row r="7" ht="9.75" customHeight="1"/>
    <row r="8" spans="1:6" ht="55.5" customHeight="1">
      <c r="A8" s="11" t="s">
        <v>305</v>
      </c>
      <c r="B8" s="11" t="s">
        <v>107</v>
      </c>
      <c r="C8" s="11" t="s">
        <v>325</v>
      </c>
      <c r="D8" s="11" t="s">
        <v>105</v>
      </c>
      <c r="E8" s="11" t="s">
        <v>106</v>
      </c>
      <c r="F8" s="11" t="s">
        <v>326</v>
      </c>
    </row>
    <row r="9" spans="1:6" ht="30" customHeight="1">
      <c r="A9" s="36" t="s">
        <v>112</v>
      </c>
      <c r="B9" s="36" t="s">
        <v>113</v>
      </c>
      <c r="C9" s="36" t="s">
        <v>114</v>
      </c>
      <c r="D9" s="36" t="s">
        <v>115</v>
      </c>
      <c r="E9" s="36" t="s">
        <v>116</v>
      </c>
      <c r="F9" s="36" t="s">
        <v>117</v>
      </c>
    </row>
    <row r="10" spans="1:6" ht="30" customHeight="1">
      <c r="A10" s="27" t="s">
        <v>267</v>
      </c>
      <c r="B10" s="37" t="s">
        <v>109</v>
      </c>
      <c r="C10" s="122">
        <v>0</v>
      </c>
      <c r="D10" s="122">
        <v>0</v>
      </c>
      <c r="E10" s="122">
        <v>0</v>
      </c>
      <c r="F10" s="122">
        <f>SUM(C10:D10)-E10</f>
        <v>0</v>
      </c>
    </row>
    <row r="11" spans="1:6" ht="28.5">
      <c r="A11" s="31" t="s">
        <v>274</v>
      </c>
      <c r="B11" s="37" t="s">
        <v>109</v>
      </c>
      <c r="C11" s="122">
        <v>0</v>
      </c>
      <c r="D11" s="122">
        <v>0</v>
      </c>
      <c r="E11" s="122">
        <v>0</v>
      </c>
      <c r="F11" s="122">
        <f aca="true" t="shared" si="0" ref="F11:F18">SUM(C11:D11)-E11</f>
        <v>0</v>
      </c>
    </row>
    <row r="12" spans="1:6" ht="30" customHeight="1">
      <c r="A12" s="27" t="s">
        <v>268</v>
      </c>
      <c r="B12" s="37" t="s">
        <v>109</v>
      </c>
      <c r="C12" s="122">
        <v>0</v>
      </c>
      <c r="D12" s="122">
        <v>0</v>
      </c>
      <c r="E12" s="122">
        <v>0</v>
      </c>
      <c r="F12" s="122">
        <f t="shared" si="0"/>
        <v>0</v>
      </c>
    </row>
    <row r="13" spans="1:7" ht="39" customHeight="1">
      <c r="A13" s="110" t="s">
        <v>275</v>
      </c>
      <c r="B13" s="111" t="s">
        <v>109</v>
      </c>
      <c r="C13" s="122">
        <v>0</v>
      </c>
      <c r="D13" s="122">
        <v>0</v>
      </c>
      <c r="E13" s="122">
        <v>0</v>
      </c>
      <c r="F13" s="123">
        <f t="shared" si="0"/>
        <v>0</v>
      </c>
      <c r="G13" s="112"/>
    </row>
    <row r="14" spans="1:6" ht="30" customHeight="1">
      <c r="A14" s="27" t="s">
        <v>269</v>
      </c>
      <c r="B14" s="37" t="s">
        <v>110</v>
      </c>
      <c r="C14" s="122">
        <v>0</v>
      </c>
      <c r="D14" s="122">
        <v>0</v>
      </c>
      <c r="E14" s="122">
        <v>0</v>
      </c>
      <c r="F14" s="122">
        <f t="shared" si="0"/>
        <v>0</v>
      </c>
    </row>
    <row r="15" spans="1:6" ht="30" customHeight="1">
      <c r="A15" s="27" t="s">
        <v>270</v>
      </c>
      <c r="B15" s="37" t="s">
        <v>110</v>
      </c>
      <c r="C15" s="122">
        <v>0</v>
      </c>
      <c r="D15" s="122">
        <v>0</v>
      </c>
      <c r="E15" s="122">
        <v>0</v>
      </c>
      <c r="F15" s="122">
        <f t="shared" si="0"/>
        <v>0</v>
      </c>
    </row>
    <row r="16" spans="1:6" ht="35.25" customHeight="1">
      <c r="A16" s="27" t="s">
        <v>271</v>
      </c>
      <c r="B16" s="37" t="s">
        <v>111</v>
      </c>
      <c r="C16" s="122">
        <v>0</v>
      </c>
      <c r="D16" s="122">
        <v>0</v>
      </c>
      <c r="E16" s="122">
        <v>0</v>
      </c>
      <c r="F16" s="122">
        <f t="shared" si="0"/>
        <v>0</v>
      </c>
    </row>
    <row r="17" spans="1:6" ht="35.25" customHeight="1">
      <c r="A17" s="40" t="s">
        <v>276</v>
      </c>
      <c r="B17" s="37"/>
      <c r="C17" s="122">
        <v>0</v>
      </c>
      <c r="D17" s="122">
        <v>0</v>
      </c>
      <c r="E17" s="122">
        <v>0</v>
      </c>
      <c r="F17" s="122">
        <f t="shared" si="0"/>
        <v>0</v>
      </c>
    </row>
    <row r="18" spans="1:6" ht="35.25" customHeight="1">
      <c r="A18" s="113" t="s">
        <v>297</v>
      </c>
      <c r="B18" s="111" t="s">
        <v>110</v>
      </c>
      <c r="C18" s="122">
        <v>0</v>
      </c>
      <c r="D18" s="122">
        <v>0</v>
      </c>
      <c r="E18" s="122">
        <v>0</v>
      </c>
      <c r="F18" s="123">
        <f t="shared" si="0"/>
        <v>0</v>
      </c>
    </row>
    <row r="19" spans="1:6" ht="35.25" customHeight="1">
      <c r="A19" s="40" t="s">
        <v>298</v>
      </c>
      <c r="B19" s="37"/>
      <c r="C19" s="122">
        <v>0</v>
      </c>
      <c r="D19" s="122">
        <v>0</v>
      </c>
      <c r="E19" s="122">
        <v>0</v>
      </c>
      <c r="F19" s="122">
        <f aca="true" t="shared" si="1" ref="F19:F26">SUM(C19:D19)-E19</f>
        <v>0</v>
      </c>
    </row>
    <row r="20" spans="1:6" ht="35.25" customHeight="1">
      <c r="A20" s="40" t="s">
        <v>299</v>
      </c>
      <c r="B20" s="37"/>
      <c r="C20" s="122">
        <v>0</v>
      </c>
      <c r="D20" s="122">
        <v>0</v>
      </c>
      <c r="E20" s="122">
        <v>0</v>
      </c>
      <c r="F20" s="122">
        <f t="shared" si="1"/>
        <v>0</v>
      </c>
    </row>
    <row r="21" spans="1:6" ht="35.25" customHeight="1">
      <c r="A21" s="40" t="s">
        <v>300</v>
      </c>
      <c r="B21" s="37" t="s">
        <v>109</v>
      </c>
      <c r="C21" s="122">
        <v>0</v>
      </c>
      <c r="D21" s="122">
        <v>0</v>
      </c>
      <c r="E21" s="122">
        <v>0</v>
      </c>
      <c r="F21" s="122">
        <f t="shared" si="1"/>
        <v>0</v>
      </c>
    </row>
    <row r="22" spans="1:6" ht="35.25" customHeight="1">
      <c r="A22" s="40" t="s">
        <v>301</v>
      </c>
      <c r="B22" s="37"/>
      <c r="C22" s="122">
        <v>0</v>
      </c>
      <c r="D22" s="122">
        <v>0</v>
      </c>
      <c r="E22" s="122">
        <v>0</v>
      </c>
      <c r="F22" s="122">
        <f t="shared" si="1"/>
        <v>0</v>
      </c>
    </row>
    <row r="23" spans="1:6" ht="35.25" customHeight="1">
      <c r="A23" s="40" t="s">
        <v>302</v>
      </c>
      <c r="B23" s="37" t="s">
        <v>110</v>
      </c>
      <c r="C23" s="122">
        <v>0</v>
      </c>
      <c r="D23" s="122">
        <v>0</v>
      </c>
      <c r="E23" s="122">
        <v>0</v>
      </c>
      <c r="F23" s="122">
        <f t="shared" si="1"/>
        <v>0</v>
      </c>
    </row>
    <row r="24" spans="1:6" ht="34.5" customHeight="1">
      <c r="A24" s="40" t="s">
        <v>272</v>
      </c>
      <c r="B24" s="37" t="s">
        <v>109</v>
      </c>
      <c r="C24" s="122">
        <v>0</v>
      </c>
      <c r="D24" s="122">
        <v>0</v>
      </c>
      <c r="E24" s="122">
        <v>0</v>
      </c>
      <c r="F24" s="122">
        <f t="shared" si="1"/>
        <v>0</v>
      </c>
    </row>
    <row r="25" spans="1:6" ht="32.25" customHeight="1">
      <c r="A25" s="40" t="s">
        <v>273</v>
      </c>
      <c r="B25" s="37" t="s">
        <v>109</v>
      </c>
      <c r="C25" s="122">
        <v>0</v>
      </c>
      <c r="D25" s="122">
        <v>0</v>
      </c>
      <c r="E25" s="122">
        <v>0</v>
      </c>
      <c r="F25" s="122">
        <f t="shared" si="1"/>
        <v>0</v>
      </c>
    </row>
    <row r="26" spans="1:6" ht="27.75" customHeight="1">
      <c r="A26" s="40" t="s">
        <v>304</v>
      </c>
      <c r="B26" s="37"/>
      <c r="C26" s="122">
        <v>0</v>
      </c>
      <c r="D26" s="122">
        <v>0</v>
      </c>
      <c r="E26" s="122">
        <v>0</v>
      </c>
      <c r="F26" s="122">
        <f t="shared" si="1"/>
        <v>0</v>
      </c>
    </row>
    <row r="27" spans="1:6" ht="15.75">
      <c r="A27" s="120" t="s">
        <v>108</v>
      </c>
      <c r="B27" s="121"/>
      <c r="C27" s="124">
        <f>SUM(C10:C26)</f>
        <v>0</v>
      </c>
      <c r="D27" s="124">
        <f>SUM(D10:D26)</f>
        <v>0</v>
      </c>
      <c r="E27" s="124">
        <f>SUM(E10:E26)</f>
        <v>0</v>
      </c>
      <c r="F27" s="124">
        <f>SUM(F11:F26)</f>
        <v>0</v>
      </c>
    </row>
    <row r="37" ht="12.75">
      <c r="A37" s="114"/>
    </row>
  </sheetData>
  <sheetProtection/>
  <mergeCells count="3">
    <mergeCell ref="E2:F2"/>
    <mergeCell ref="A4:F4"/>
    <mergeCell ref="A5:F5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tabSelected="1" zoomScalePageLayoutView="0" workbookViewId="0" topLeftCell="B1">
      <selection activeCell="C65" sqref="C65:C66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1.125" style="0" bestFit="1" customWidth="1"/>
  </cols>
  <sheetData>
    <row r="2" ht="12.75">
      <c r="F2" s="22" t="s">
        <v>283</v>
      </c>
    </row>
    <row r="4" spans="2:7" ht="15.75">
      <c r="B4" s="246" t="s">
        <v>281</v>
      </c>
      <c r="C4" s="240"/>
      <c r="D4" s="240"/>
      <c r="E4" s="240"/>
      <c r="F4" s="240"/>
      <c r="G4" s="1"/>
    </row>
    <row r="5" spans="3:7" ht="18">
      <c r="C5" s="5"/>
      <c r="D5" s="1"/>
      <c r="E5" s="1"/>
      <c r="F5" s="1"/>
      <c r="G5" s="1"/>
    </row>
    <row r="6" spans="3:7" ht="18">
      <c r="C6" s="5"/>
      <c r="D6" s="1"/>
      <c r="E6" s="1"/>
      <c r="F6" s="1"/>
      <c r="G6" s="1"/>
    </row>
    <row r="8" spans="2:6" ht="21.75" customHeight="1">
      <c r="B8" s="245" t="s">
        <v>0</v>
      </c>
      <c r="C8" s="245" t="s">
        <v>327</v>
      </c>
      <c r="D8" s="245"/>
      <c r="E8" s="245" t="s">
        <v>309</v>
      </c>
      <c r="F8" s="245"/>
    </row>
    <row r="9" spans="2:6" ht="24" customHeight="1">
      <c r="B9" s="245"/>
      <c r="C9" s="13" t="s">
        <v>1</v>
      </c>
      <c r="D9" s="14" t="s">
        <v>2</v>
      </c>
      <c r="E9" s="13" t="s">
        <v>1</v>
      </c>
      <c r="F9" s="15" t="s">
        <v>2</v>
      </c>
    </row>
    <row r="10" spans="2:6" ht="24.75" customHeight="1">
      <c r="B10" s="18" t="s">
        <v>3</v>
      </c>
      <c r="C10" s="2"/>
      <c r="D10" s="3"/>
      <c r="E10" s="4"/>
      <c r="F10" s="2"/>
    </row>
    <row r="11" spans="2:8" ht="24.75" customHeight="1">
      <c r="B11" s="19" t="s">
        <v>4</v>
      </c>
      <c r="C11" s="16">
        <v>0</v>
      </c>
      <c r="D11" s="17">
        <v>0</v>
      </c>
      <c r="E11" s="16">
        <v>246361</v>
      </c>
      <c r="F11" s="17">
        <f>E11/$E$14*100</f>
        <v>25.890195163526037</v>
      </c>
      <c r="H11" s="3"/>
    </row>
    <row r="12" spans="2:8" ht="24.75" customHeight="1">
      <c r="B12" s="19" t="s">
        <v>5</v>
      </c>
      <c r="C12" s="16">
        <v>1202</v>
      </c>
      <c r="D12" s="17">
        <f>C12/$C$14*100</f>
        <v>100</v>
      </c>
      <c r="E12" s="16">
        <v>702035</v>
      </c>
      <c r="F12" s="17">
        <f>E12/$E$14*100</f>
        <v>73.77719347472205</v>
      </c>
      <c r="H12" s="3"/>
    </row>
    <row r="13" spans="2:8" ht="24.75" customHeight="1">
      <c r="B13" s="19" t="s">
        <v>6</v>
      </c>
      <c r="C13" s="16">
        <v>0</v>
      </c>
      <c r="D13" s="17">
        <v>0</v>
      </c>
      <c r="E13" s="16">
        <v>3165</v>
      </c>
      <c r="F13" s="17">
        <f>E13/$E$14*100</f>
        <v>0.33261136175190026</v>
      </c>
      <c r="H13" s="3"/>
    </row>
    <row r="14" spans="2:8" ht="24.75" customHeight="1">
      <c r="B14" s="12" t="s">
        <v>7</v>
      </c>
      <c r="C14" s="23">
        <f>SUM(C11:C13)</f>
        <v>1202</v>
      </c>
      <c r="D14" s="23">
        <f>SUM(D11:D13)</f>
        <v>100</v>
      </c>
      <c r="E14" s="23">
        <f>SUM(E11:E13)</f>
        <v>951561</v>
      </c>
      <c r="F14" s="25">
        <f>SUM(F11:F13)</f>
        <v>100</v>
      </c>
      <c r="H14" s="3"/>
    </row>
    <row r="15" spans="2:6" ht="24.75" customHeight="1">
      <c r="B15" s="103"/>
      <c r="C15" s="104"/>
      <c r="D15" s="104"/>
      <c r="E15" s="104"/>
      <c r="F15" s="104"/>
    </row>
    <row r="16" spans="2:6" ht="15">
      <c r="B16" s="103"/>
      <c r="C16" s="104"/>
      <c r="D16" s="104"/>
      <c r="E16" s="104"/>
      <c r="F16" s="104"/>
    </row>
  </sheetData>
  <sheetProtection/>
  <mergeCells count="4">
    <mergeCell ref="B8:B9"/>
    <mergeCell ref="C8:D8"/>
    <mergeCell ref="E8:F8"/>
    <mergeCell ref="B4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59">
      <selection activeCell="C65" sqref="C65:C66"/>
    </sheetView>
  </sheetViews>
  <sheetFormatPr defaultColWidth="9.00390625" defaultRowHeight="12.75"/>
  <cols>
    <col min="1" max="1" width="43.875" style="0" customWidth="1"/>
    <col min="2" max="2" width="11.625" style="0" customWidth="1"/>
    <col min="3" max="3" width="11.625" style="0" bestFit="1" customWidth="1"/>
    <col min="4" max="4" width="13.375" style="0" customWidth="1"/>
    <col min="5" max="5" width="16.375" style="0" bestFit="1" customWidth="1"/>
    <col min="6" max="6" width="9.375" style="0" bestFit="1" customWidth="1"/>
    <col min="7" max="7" width="11.125" style="0" bestFit="1" customWidth="1"/>
  </cols>
  <sheetData>
    <row r="1" ht="3" customHeight="1"/>
    <row r="2" ht="15.75">
      <c r="E2" s="41" t="s">
        <v>167</v>
      </c>
    </row>
    <row r="3" ht="4.5" customHeight="1">
      <c r="A3" s="41"/>
    </row>
    <row r="4" ht="7.5" customHeight="1">
      <c r="A4" s="41"/>
    </row>
    <row r="5" spans="1:5" ht="15.75">
      <c r="A5" s="239" t="s">
        <v>168</v>
      </c>
      <c r="B5" s="240"/>
      <c r="C5" s="240"/>
      <c r="D5" s="240"/>
      <c r="E5" s="240"/>
    </row>
    <row r="6" ht="9.75" customHeight="1">
      <c r="A6" s="43"/>
    </row>
    <row r="7" spans="2:5" ht="11.25" customHeight="1">
      <c r="B7" s="105"/>
      <c r="D7" s="274" t="s">
        <v>97</v>
      </c>
      <c r="E7" s="275"/>
    </row>
    <row r="8" spans="1:5" ht="27" customHeight="1">
      <c r="A8" s="241" t="s">
        <v>0</v>
      </c>
      <c r="B8" s="227" t="s">
        <v>138</v>
      </c>
      <c r="C8" s="228"/>
      <c r="D8" s="227" t="s">
        <v>139</v>
      </c>
      <c r="E8" s="228"/>
    </row>
    <row r="9" spans="1:5" ht="31.5">
      <c r="A9" s="242"/>
      <c r="B9" s="45" t="s">
        <v>317</v>
      </c>
      <c r="C9" s="46" t="s">
        <v>311</v>
      </c>
      <c r="D9" s="45" t="s">
        <v>71</v>
      </c>
      <c r="E9" s="45" t="s">
        <v>72</v>
      </c>
    </row>
    <row r="10" spans="1:5" ht="12.75" customHeight="1">
      <c r="A10" s="272" t="s">
        <v>169</v>
      </c>
      <c r="B10" s="267">
        <f>SUM(B12:B19)</f>
        <v>1200</v>
      </c>
      <c r="C10" s="267">
        <f>SUM(C12:C19)</f>
        <v>264224</v>
      </c>
      <c r="D10" s="267">
        <f>SUM(D12:D19)</f>
        <v>259274</v>
      </c>
      <c r="E10" s="267">
        <f>SUM(E12:E19)</f>
        <v>0</v>
      </c>
    </row>
    <row r="11" spans="1:5" ht="12.75" customHeight="1">
      <c r="A11" s="273"/>
      <c r="B11" s="268"/>
      <c r="C11" s="268"/>
      <c r="D11" s="268"/>
      <c r="E11" s="268"/>
    </row>
    <row r="12" spans="1:7" ht="19.5" customHeight="1">
      <c r="A12" s="93" t="s">
        <v>170</v>
      </c>
      <c r="B12" s="94">
        <v>5000</v>
      </c>
      <c r="C12" s="94">
        <v>263320</v>
      </c>
      <c r="D12" s="75">
        <f>C12-B12</f>
        <v>258320</v>
      </c>
      <c r="E12" s="94"/>
      <c r="G12" s="85"/>
    </row>
    <row r="13" spans="1:7" ht="19.5" customHeight="1">
      <c r="A13" s="93" t="s">
        <v>240</v>
      </c>
      <c r="B13" s="94"/>
      <c r="C13" s="94"/>
      <c r="D13" s="94"/>
      <c r="E13" s="94"/>
      <c r="G13" s="85"/>
    </row>
    <row r="14" spans="1:7" ht="20.25" customHeight="1">
      <c r="A14" s="93" t="s">
        <v>254</v>
      </c>
      <c r="B14" s="94">
        <v>-3750</v>
      </c>
      <c r="C14" s="94"/>
      <c r="D14" s="94"/>
      <c r="E14" s="94"/>
      <c r="G14" s="85"/>
    </row>
    <row r="15" spans="1:7" ht="19.5" customHeight="1">
      <c r="A15" s="93" t="s">
        <v>171</v>
      </c>
      <c r="B15" s="94"/>
      <c r="C15" s="94"/>
      <c r="D15" s="94"/>
      <c r="E15" s="94"/>
      <c r="G15" s="85"/>
    </row>
    <row r="16" spans="1:7" ht="20.25" customHeight="1">
      <c r="A16" s="93" t="s">
        <v>172</v>
      </c>
      <c r="B16" s="94">
        <v>-1</v>
      </c>
      <c r="C16" s="94">
        <v>-50</v>
      </c>
      <c r="D16" s="75">
        <f>C16-B16</f>
        <v>-49</v>
      </c>
      <c r="E16" s="94"/>
      <c r="G16" s="85"/>
    </row>
    <row r="17" spans="1:7" ht="21" customHeight="1">
      <c r="A17" s="93" t="s">
        <v>173</v>
      </c>
      <c r="B17" s="94"/>
      <c r="C17" s="94"/>
      <c r="D17" s="101"/>
      <c r="E17" s="94"/>
      <c r="G17" s="85"/>
    </row>
    <row r="18" spans="1:7" ht="23.25" customHeight="1">
      <c r="A18" s="93" t="s">
        <v>174</v>
      </c>
      <c r="B18" s="94"/>
      <c r="C18" s="94"/>
      <c r="D18" s="101"/>
      <c r="E18" s="94"/>
      <c r="G18" s="85"/>
    </row>
    <row r="19" spans="1:7" ht="23.25" customHeight="1">
      <c r="A19" s="93" t="s">
        <v>175</v>
      </c>
      <c r="B19" s="94">
        <v>-49</v>
      </c>
      <c r="C19" s="94">
        <v>954</v>
      </c>
      <c r="D19" s="75">
        <f>C19-B19</f>
        <v>1003</v>
      </c>
      <c r="E19" s="94"/>
      <c r="F19" s="85"/>
      <c r="G19" s="85"/>
    </row>
    <row r="20" spans="1:7" ht="15.75">
      <c r="A20" s="262"/>
      <c r="B20" s="263"/>
      <c r="C20" s="263"/>
      <c r="D20" s="263"/>
      <c r="E20" s="264"/>
      <c r="G20" s="85"/>
    </row>
    <row r="21" spans="1:7" ht="25.5" customHeight="1">
      <c r="A21" s="96" t="s">
        <v>176</v>
      </c>
      <c r="B21" s="97">
        <f>SUM(B22:B24)</f>
        <v>0</v>
      </c>
      <c r="C21" s="97">
        <f>SUM(C22:C24)</f>
        <v>0</v>
      </c>
      <c r="D21" s="97">
        <f>SUM(D22:D24)</f>
        <v>0</v>
      </c>
      <c r="E21" s="97">
        <f>SUM(E22:E24)</f>
        <v>0</v>
      </c>
      <c r="G21" s="85"/>
    </row>
    <row r="22" spans="1:7" ht="24" customHeight="1">
      <c r="A22" s="93" t="s">
        <v>242</v>
      </c>
      <c r="B22" s="94"/>
      <c r="C22" s="94"/>
      <c r="D22" s="101"/>
      <c r="E22" s="94"/>
      <c r="G22" s="85"/>
    </row>
    <row r="23" spans="1:7" ht="24" customHeight="1">
      <c r="A23" s="93" t="s">
        <v>241</v>
      </c>
      <c r="B23" s="94"/>
      <c r="C23" s="94"/>
      <c r="D23" s="101"/>
      <c r="E23" s="94"/>
      <c r="G23" s="85"/>
    </row>
    <row r="24" spans="1:7" ht="19.5" customHeight="1">
      <c r="A24" s="93" t="s">
        <v>177</v>
      </c>
      <c r="B24" s="94"/>
      <c r="C24" s="94"/>
      <c r="D24" s="94"/>
      <c r="E24" s="94"/>
      <c r="G24" s="85"/>
    </row>
    <row r="25" spans="1:7" ht="15.75">
      <c r="A25" s="262"/>
      <c r="B25" s="263"/>
      <c r="C25" s="263"/>
      <c r="D25" s="263"/>
      <c r="E25" s="264"/>
      <c r="G25" s="85"/>
    </row>
    <row r="26" spans="1:7" ht="28.5" customHeight="1">
      <c r="A26" s="96" t="s">
        <v>178</v>
      </c>
      <c r="B26" s="97">
        <f>SUM(B27,B34,B58)</f>
        <v>2</v>
      </c>
      <c r="C26" s="97">
        <f>SUM(C27,C34,C58)</f>
        <v>596929</v>
      </c>
      <c r="D26" s="97">
        <f>SUM(D27,D34,D58)</f>
        <v>588471</v>
      </c>
      <c r="E26" s="97">
        <f>SUM(E27,E34,E58)</f>
        <v>0</v>
      </c>
      <c r="G26" s="85"/>
    </row>
    <row r="27" spans="1:7" ht="12.75">
      <c r="A27" s="269" t="s">
        <v>179</v>
      </c>
      <c r="B27" s="271"/>
      <c r="C27" s="271"/>
      <c r="D27" s="271"/>
      <c r="E27" s="271"/>
      <c r="G27" s="85"/>
    </row>
    <row r="28" spans="1:7" ht="12.75">
      <c r="A28" s="270"/>
      <c r="B28" s="271"/>
      <c r="C28" s="271"/>
      <c r="D28" s="271"/>
      <c r="E28" s="271"/>
      <c r="G28" s="85"/>
    </row>
    <row r="29" spans="1:7" ht="24" customHeight="1">
      <c r="A29" s="99" t="s">
        <v>255</v>
      </c>
      <c r="B29" s="98"/>
      <c r="C29" s="98"/>
      <c r="D29" s="98"/>
      <c r="E29" s="98"/>
      <c r="G29" s="85"/>
    </row>
    <row r="30" spans="1:7" ht="12.75">
      <c r="A30" s="265" t="s">
        <v>256</v>
      </c>
      <c r="B30" s="260"/>
      <c r="C30" s="260"/>
      <c r="D30" s="260"/>
      <c r="E30" s="260"/>
      <c r="G30" s="85"/>
    </row>
    <row r="31" spans="1:7" ht="18" customHeight="1">
      <c r="A31" s="266"/>
      <c r="B31" s="261"/>
      <c r="C31" s="261"/>
      <c r="D31" s="261"/>
      <c r="E31" s="261"/>
      <c r="G31" s="85"/>
    </row>
    <row r="32" spans="1:7" ht="25.5" customHeight="1">
      <c r="A32" s="99" t="s">
        <v>257</v>
      </c>
      <c r="B32" s="95"/>
      <c r="C32" s="95"/>
      <c r="D32" s="95"/>
      <c r="E32" s="95"/>
      <c r="G32" s="85"/>
    </row>
    <row r="33" spans="1:7" ht="9.75" customHeight="1">
      <c r="A33" s="262"/>
      <c r="B33" s="263"/>
      <c r="C33" s="263"/>
      <c r="D33" s="263"/>
      <c r="E33" s="264"/>
      <c r="G33" s="85"/>
    </row>
    <row r="34" spans="1:7" ht="36.75" customHeight="1">
      <c r="A34" s="100" t="s">
        <v>237</v>
      </c>
      <c r="B34" s="97">
        <f>SUM(B35:B43)</f>
        <v>0</v>
      </c>
      <c r="C34" s="97">
        <f>SUM(C35:C43)</f>
        <v>0</v>
      </c>
      <c r="D34" s="97">
        <f>SUM(D35:D43)</f>
        <v>0</v>
      </c>
      <c r="E34" s="97">
        <f>SUM(E35:E43)</f>
        <v>0</v>
      </c>
      <c r="G34" s="85"/>
    </row>
    <row r="35" spans="1:7" ht="21.75" customHeight="1">
      <c r="A35" s="93" t="s">
        <v>180</v>
      </c>
      <c r="B35" s="94"/>
      <c r="C35" s="94"/>
      <c r="D35" s="94"/>
      <c r="E35" s="94"/>
      <c r="G35" s="85"/>
    </row>
    <row r="36" spans="1:7" ht="21" customHeight="1">
      <c r="A36" s="93" t="s">
        <v>181</v>
      </c>
      <c r="B36" s="94"/>
      <c r="C36" s="94"/>
      <c r="D36" s="94"/>
      <c r="E36" s="94"/>
      <c r="G36" s="85"/>
    </row>
    <row r="37" spans="1:7" ht="21" customHeight="1">
      <c r="A37" s="93" t="s">
        <v>258</v>
      </c>
      <c r="B37" s="94"/>
      <c r="C37" s="94"/>
      <c r="D37" s="94"/>
      <c r="E37" s="94"/>
      <c r="G37" s="85"/>
    </row>
    <row r="38" spans="1:7" ht="20.25" customHeight="1">
      <c r="A38" s="93" t="s">
        <v>280</v>
      </c>
      <c r="B38" s="94"/>
      <c r="C38" s="94"/>
      <c r="D38" s="94"/>
      <c r="E38" s="94"/>
      <c r="G38" s="85"/>
    </row>
    <row r="39" spans="1:7" ht="18.75" customHeight="1">
      <c r="A39" s="93" t="s">
        <v>182</v>
      </c>
      <c r="B39" s="94"/>
      <c r="C39" s="94"/>
      <c r="D39" s="94"/>
      <c r="E39" s="94"/>
      <c r="G39" s="85"/>
    </row>
    <row r="40" spans="1:7" ht="22.5" customHeight="1">
      <c r="A40" s="93" t="s">
        <v>259</v>
      </c>
      <c r="B40" s="94"/>
      <c r="C40" s="94"/>
      <c r="D40" s="94"/>
      <c r="E40" s="94"/>
      <c r="G40" s="85"/>
    </row>
    <row r="41" spans="1:7" ht="12.75">
      <c r="A41" s="265" t="s">
        <v>260</v>
      </c>
      <c r="B41" s="260"/>
      <c r="C41" s="260"/>
      <c r="D41" s="260"/>
      <c r="E41" s="260"/>
      <c r="G41" s="85"/>
    </row>
    <row r="42" spans="1:7" ht="15" customHeight="1">
      <c r="A42" s="266"/>
      <c r="B42" s="261"/>
      <c r="C42" s="261"/>
      <c r="D42" s="261"/>
      <c r="E42" s="261"/>
      <c r="G42" s="85"/>
    </row>
    <row r="43" spans="1:7" ht="21.75" customHeight="1">
      <c r="A43" s="80" t="s">
        <v>261</v>
      </c>
      <c r="B43" s="75"/>
      <c r="C43" s="75"/>
      <c r="D43" s="75"/>
      <c r="E43" s="75"/>
      <c r="G43" s="85"/>
    </row>
    <row r="44" spans="1:7" ht="21.75" customHeight="1">
      <c r="A44" s="70"/>
      <c r="B44" s="71"/>
      <c r="C44" s="71"/>
      <c r="D44" s="71"/>
      <c r="E44" s="71"/>
      <c r="G44" s="85"/>
    </row>
    <row r="45" spans="1:7" ht="21.75" customHeight="1">
      <c r="A45" s="70"/>
      <c r="B45" s="71"/>
      <c r="C45" s="71"/>
      <c r="D45" s="71"/>
      <c r="E45" s="71"/>
      <c r="G45" s="85"/>
    </row>
    <row r="46" spans="1:7" ht="21.75" customHeight="1">
      <c r="A46" s="70"/>
      <c r="B46" s="71"/>
      <c r="C46" s="71"/>
      <c r="D46" s="71"/>
      <c r="E46" s="71"/>
      <c r="G46" s="85"/>
    </row>
    <row r="47" spans="1:7" ht="21.75" customHeight="1">
      <c r="A47" s="70"/>
      <c r="B47" s="71"/>
      <c r="C47" s="71"/>
      <c r="D47" s="71"/>
      <c r="E47" s="71"/>
      <c r="G47" s="85"/>
    </row>
    <row r="48" spans="1:7" ht="21.75" customHeight="1">
      <c r="A48" s="70"/>
      <c r="B48" s="71"/>
      <c r="C48" s="71"/>
      <c r="D48" s="71"/>
      <c r="E48" s="71"/>
      <c r="G48" s="85"/>
    </row>
    <row r="49" spans="1:7" ht="21.75" customHeight="1">
      <c r="A49" s="70"/>
      <c r="B49" s="71"/>
      <c r="C49" s="71"/>
      <c r="D49" s="71"/>
      <c r="E49" s="71"/>
      <c r="G49" s="85"/>
    </row>
    <row r="50" spans="1:7" ht="21.75" customHeight="1">
      <c r="A50" s="70"/>
      <c r="B50" s="71"/>
      <c r="C50" s="71"/>
      <c r="D50" s="71"/>
      <c r="E50" s="71"/>
      <c r="G50" s="85"/>
    </row>
    <row r="51" spans="1:7" ht="15.75">
      <c r="A51" s="56"/>
      <c r="G51" s="85"/>
    </row>
    <row r="52" spans="1:7" ht="6.75" customHeight="1">
      <c r="A52" s="56"/>
      <c r="G52" s="85"/>
    </row>
    <row r="53" spans="1:7" ht="12.75">
      <c r="A53" s="240">
        <v>2</v>
      </c>
      <c r="B53" s="240"/>
      <c r="C53" s="240"/>
      <c r="D53" s="240"/>
      <c r="E53" s="240"/>
      <c r="G53" s="85"/>
    </row>
    <row r="54" spans="1:7" ht="11.25" customHeight="1">
      <c r="A54" s="56"/>
      <c r="G54" s="85"/>
    </row>
    <row r="55" spans="1:7" ht="15.75" hidden="1">
      <c r="A55" s="56"/>
      <c r="G55" s="85"/>
    </row>
    <row r="56" spans="1:7" ht="24" customHeight="1">
      <c r="A56" s="241" t="s">
        <v>0</v>
      </c>
      <c r="B56" s="227" t="s">
        <v>138</v>
      </c>
      <c r="C56" s="228"/>
      <c r="D56" s="227" t="s">
        <v>139</v>
      </c>
      <c r="E56" s="228"/>
      <c r="G56" s="85"/>
    </row>
    <row r="57" spans="1:7" ht="31.5">
      <c r="A57" s="242"/>
      <c r="B57" s="45" t="s">
        <v>310</v>
      </c>
      <c r="C57" s="46" t="s">
        <v>311</v>
      </c>
      <c r="D57" s="45" t="s">
        <v>71</v>
      </c>
      <c r="E57" s="57" t="s">
        <v>72</v>
      </c>
      <c r="G57" s="85"/>
    </row>
    <row r="58" spans="1:7" ht="15.75" customHeight="1">
      <c r="A58" s="259" t="s">
        <v>238</v>
      </c>
      <c r="B58" s="237">
        <f>SUM(B60:B71)</f>
        <v>2</v>
      </c>
      <c r="C58" s="237">
        <f>SUM(C60:C71)</f>
        <v>596929</v>
      </c>
      <c r="D58" s="237">
        <f>SUM(D60:D71)</f>
        <v>588471</v>
      </c>
      <c r="E58" s="237">
        <f>SUM(E60:E71)</f>
        <v>0</v>
      </c>
      <c r="G58" s="85"/>
    </row>
    <row r="59" spans="1:7" ht="21" customHeight="1">
      <c r="A59" s="244"/>
      <c r="B59" s="238"/>
      <c r="C59" s="238"/>
      <c r="D59" s="238"/>
      <c r="E59" s="238"/>
      <c r="G59" s="85"/>
    </row>
    <row r="60" spans="1:7" ht="21.75" customHeight="1">
      <c r="A60" s="51" t="s">
        <v>183</v>
      </c>
      <c r="B60" s="75"/>
      <c r="C60" s="75">
        <v>15854</v>
      </c>
      <c r="D60" s="75">
        <f>C60-B60</f>
        <v>15854</v>
      </c>
      <c r="E60" s="78"/>
      <c r="G60" s="85"/>
    </row>
    <row r="61" spans="1:7" ht="24" customHeight="1">
      <c r="A61" s="52" t="s">
        <v>184</v>
      </c>
      <c r="B61" s="82"/>
      <c r="C61" s="82"/>
      <c r="D61" s="78"/>
      <c r="E61" s="78"/>
      <c r="G61" s="85"/>
    </row>
    <row r="62" spans="1:7" ht="21" customHeight="1">
      <c r="A62" s="53" t="s">
        <v>185</v>
      </c>
      <c r="B62" s="84"/>
      <c r="C62" s="84">
        <v>49538</v>
      </c>
      <c r="D62" s="75">
        <f>C62-B62</f>
        <v>49538</v>
      </c>
      <c r="E62" s="94"/>
      <c r="F62" s="102"/>
      <c r="G62" s="85"/>
    </row>
    <row r="63" spans="1:7" ht="25.5" customHeight="1">
      <c r="A63" s="51" t="s">
        <v>186</v>
      </c>
      <c r="B63" s="75"/>
      <c r="C63" s="75">
        <v>79</v>
      </c>
      <c r="D63" s="75">
        <f>C63-B63</f>
        <v>79</v>
      </c>
      <c r="E63" s="75"/>
      <c r="G63" s="85"/>
    </row>
    <row r="64" spans="1:7" ht="12.75" customHeight="1">
      <c r="A64" s="249" t="s">
        <v>262</v>
      </c>
      <c r="B64" s="255">
        <v>2</v>
      </c>
      <c r="C64" s="255">
        <v>271778</v>
      </c>
      <c r="D64" s="257">
        <v>263320</v>
      </c>
      <c r="E64" s="251"/>
      <c r="G64" s="85"/>
    </row>
    <row r="65" spans="1:7" ht="18" customHeight="1">
      <c r="A65" s="250"/>
      <c r="B65" s="256"/>
      <c r="C65" s="256"/>
      <c r="D65" s="258"/>
      <c r="E65" s="248"/>
      <c r="F65" s="102"/>
      <c r="G65" s="85"/>
    </row>
    <row r="66" spans="1:7" ht="21" customHeight="1">
      <c r="A66" s="51" t="s">
        <v>187</v>
      </c>
      <c r="B66" s="49"/>
      <c r="C66" s="49"/>
      <c r="D66" s="49"/>
      <c r="E66" s="49"/>
      <c r="G66" s="85"/>
    </row>
    <row r="67" spans="1:7" ht="12.75" customHeight="1">
      <c r="A67" s="249" t="s">
        <v>263</v>
      </c>
      <c r="B67" s="253"/>
      <c r="C67" s="253"/>
      <c r="D67" s="253"/>
      <c r="E67" s="253"/>
      <c r="G67" s="85"/>
    </row>
    <row r="68" spans="1:7" ht="15" customHeight="1">
      <c r="A68" s="250"/>
      <c r="B68" s="254"/>
      <c r="C68" s="254"/>
      <c r="D68" s="254"/>
      <c r="E68" s="254"/>
      <c r="G68" s="85"/>
    </row>
    <row r="69" spans="1:7" ht="12.75" customHeight="1">
      <c r="A69" s="249" t="s">
        <v>264</v>
      </c>
      <c r="B69" s="247"/>
      <c r="C69" s="247"/>
      <c r="D69" s="247"/>
      <c r="E69" s="247"/>
      <c r="G69" s="85"/>
    </row>
    <row r="70" spans="1:7" ht="15.75" customHeight="1">
      <c r="A70" s="250"/>
      <c r="B70" s="248"/>
      <c r="C70" s="248"/>
      <c r="D70" s="248"/>
      <c r="E70" s="248"/>
      <c r="G70" s="85"/>
    </row>
    <row r="71" spans="1:7" ht="23.25" customHeight="1">
      <c r="A71" s="51" t="s">
        <v>265</v>
      </c>
      <c r="B71" s="50"/>
      <c r="C71" s="50">
        <v>259680</v>
      </c>
      <c r="D71" s="75">
        <f>C71-B71</f>
        <v>259680</v>
      </c>
      <c r="E71" s="94"/>
      <c r="F71" s="102"/>
      <c r="G71" s="85"/>
    </row>
    <row r="72" spans="1:7" ht="15.75">
      <c r="A72" s="233"/>
      <c r="B72" s="234"/>
      <c r="C72" s="234"/>
      <c r="D72" s="234"/>
      <c r="E72" s="235"/>
      <c r="G72" s="85"/>
    </row>
    <row r="73" spans="1:7" ht="22.5" customHeight="1">
      <c r="A73" s="54" t="s">
        <v>239</v>
      </c>
      <c r="B73" s="55">
        <f>SUM(B74:B77)</f>
        <v>0</v>
      </c>
      <c r="C73" s="55">
        <f>SUM(C74:C77)</f>
        <v>90408</v>
      </c>
      <c r="D73" s="55">
        <f>SUM(D74:D77)</f>
        <v>90408</v>
      </c>
      <c r="E73" s="55">
        <f>SUM(E74:E77)</f>
        <v>0</v>
      </c>
      <c r="G73" s="85"/>
    </row>
    <row r="74" spans="1:7" ht="20.25" customHeight="1">
      <c r="A74" s="51" t="s">
        <v>188</v>
      </c>
      <c r="B74" s="67"/>
      <c r="C74" s="67"/>
      <c r="D74" s="67"/>
      <c r="E74" s="67"/>
      <c r="G74" s="85"/>
    </row>
    <row r="75" spans="1:7" ht="12.75" customHeight="1">
      <c r="A75" s="249" t="s">
        <v>266</v>
      </c>
      <c r="B75" s="251"/>
      <c r="C75" s="251">
        <v>90408</v>
      </c>
      <c r="D75" s="251">
        <v>90408</v>
      </c>
      <c r="E75" s="251"/>
      <c r="G75" s="85"/>
    </row>
    <row r="76" spans="1:7" ht="18.75" customHeight="1">
      <c r="A76" s="250"/>
      <c r="B76" s="252"/>
      <c r="C76" s="252"/>
      <c r="D76" s="252"/>
      <c r="E76" s="248"/>
      <c r="G76" s="85"/>
    </row>
    <row r="77" spans="1:7" ht="21" customHeight="1">
      <c r="A77" s="51" t="s">
        <v>189</v>
      </c>
      <c r="B77" s="50"/>
      <c r="C77" s="50"/>
      <c r="D77" s="50"/>
      <c r="E77" s="94"/>
      <c r="G77" s="85"/>
    </row>
    <row r="78" spans="1:7" ht="23.25" customHeight="1">
      <c r="A78" s="54" t="s">
        <v>190</v>
      </c>
      <c r="B78" s="55">
        <f>SUM(B73,B26,B21,B10)</f>
        <v>1202</v>
      </c>
      <c r="C78" s="55">
        <f>SUM(C73,C26,C21,C10)</f>
        <v>951561</v>
      </c>
      <c r="D78" s="97">
        <f>C78-B78</f>
        <v>950359</v>
      </c>
      <c r="E78" s="49"/>
      <c r="G78" s="85"/>
    </row>
    <row r="80" spans="2:3" ht="12.75">
      <c r="B80" s="102"/>
      <c r="C80" s="102"/>
    </row>
    <row r="82" ht="12.75">
      <c r="C82" s="102"/>
    </row>
  </sheetData>
  <sheetProtection/>
  <mergeCells count="58">
    <mergeCell ref="B10:B11"/>
    <mergeCell ref="C10:C11"/>
    <mergeCell ref="D10:D11"/>
    <mergeCell ref="A5:E5"/>
    <mergeCell ref="D7:E7"/>
    <mergeCell ref="A8:A9"/>
    <mergeCell ref="B8:C8"/>
    <mergeCell ref="D8:E8"/>
    <mergeCell ref="D30:D31"/>
    <mergeCell ref="E10:E11"/>
    <mergeCell ref="A20:E20"/>
    <mergeCell ref="A25:E25"/>
    <mergeCell ref="A27:A28"/>
    <mergeCell ref="B27:B28"/>
    <mergeCell ref="C27:C28"/>
    <mergeCell ref="D27:D28"/>
    <mergeCell ref="E27:E28"/>
    <mergeCell ref="A10:A11"/>
    <mergeCell ref="E30:E31"/>
    <mergeCell ref="A33:E33"/>
    <mergeCell ref="A41:A42"/>
    <mergeCell ref="B41:B42"/>
    <mergeCell ref="C41:C42"/>
    <mergeCell ref="D41:D42"/>
    <mergeCell ref="E41:E42"/>
    <mergeCell ref="A30:A31"/>
    <mergeCell ref="B30:B31"/>
    <mergeCell ref="C30:C31"/>
    <mergeCell ref="C64:C65"/>
    <mergeCell ref="D64:D65"/>
    <mergeCell ref="A56:A57"/>
    <mergeCell ref="B56:C56"/>
    <mergeCell ref="D56:E56"/>
    <mergeCell ref="A58:A59"/>
    <mergeCell ref="B58:B59"/>
    <mergeCell ref="C58:C59"/>
    <mergeCell ref="D58:D59"/>
    <mergeCell ref="E58:E59"/>
    <mergeCell ref="C69:C70"/>
    <mergeCell ref="D69:D70"/>
    <mergeCell ref="E64:E65"/>
    <mergeCell ref="A67:A68"/>
    <mergeCell ref="B67:B68"/>
    <mergeCell ref="C67:C68"/>
    <mergeCell ref="D67:D68"/>
    <mergeCell ref="E67:E68"/>
    <mergeCell ref="A64:A65"/>
    <mergeCell ref="B64:B65"/>
    <mergeCell ref="A53:E53"/>
    <mergeCell ref="E69:E70"/>
    <mergeCell ref="A72:E72"/>
    <mergeCell ref="A75:A76"/>
    <mergeCell ref="B75:B76"/>
    <mergeCell ref="C75:C76"/>
    <mergeCell ref="D75:D76"/>
    <mergeCell ref="E75:E76"/>
    <mergeCell ref="A69:A70"/>
    <mergeCell ref="B69:B70"/>
  </mergeCells>
  <printOptions/>
  <pageMargins left="0.5905511811023623" right="0.3937007874015748" top="0.1968503937007874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B7">
      <selection activeCell="C65" sqref="C65:C66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0.375" style="0" bestFit="1" customWidth="1"/>
  </cols>
  <sheetData>
    <row r="2" ht="12.75">
      <c r="F2" s="22" t="s">
        <v>284</v>
      </c>
    </row>
    <row r="4" spans="2:7" ht="15.75">
      <c r="B4" s="246"/>
      <c r="C4" s="240"/>
      <c r="D4" s="240"/>
      <c r="E4" s="240"/>
      <c r="F4" s="240"/>
      <c r="G4" s="1"/>
    </row>
    <row r="5" spans="2:6" ht="24.75" customHeight="1">
      <c r="B5" s="103"/>
      <c r="C5" s="104"/>
      <c r="D5" s="104"/>
      <c r="E5" s="104"/>
      <c r="F5" s="104"/>
    </row>
    <row r="6" spans="2:6" ht="15">
      <c r="B6" s="103"/>
      <c r="C6" s="104"/>
      <c r="D6" s="104"/>
      <c r="E6" s="104"/>
      <c r="F6" s="104"/>
    </row>
    <row r="7" spans="1:6" ht="15.75">
      <c r="A7" s="73"/>
      <c r="B7" s="246" t="s">
        <v>282</v>
      </c>
      <c r="C7" s="240"/>
      <c r="D7" s="240"/>
      <c r="E7" s="240"/>
      <c r="F7" s="240"/>
    </row>
    <row r="8" spans="2:6" ht="15.75">
      <c r="B8" s="246"/>
      <c r="C8" s="240"/>
      <c r="D8" s="240"/>
      <c r="E8" s="240"/>
      <c r="F8" s="240"/>
    </row>
    <row r="9" spans="2:6" ht="15">
      <c r="B9" s="245" t="s">
        <v>0</v>
      </c>
      <c r="C9" s="245" t="s">
        <v>375</v>
      </c>
      <c r="D9" s="245"/>
      <c r="E9" s="245" t="s">
        <v>327</v>
      </c>
      <c r="F9" s="245"/>
    </row>
    <row r="10" spans="2:6" ht="24.75" customHeight="1">
      <c r="B10" s="245"/>
      <c r="C10" s="13" t="s">
        <v>1</v>
      </c>
      <c r="D10" s="14" t="s">
        <v>2</v>
      </c>
      <c r="E10" s="13" t="s">
        <v>1</v>
      </c>
      <c r="F10" s="15" t="s">
        <v>2</v>
      </c>
    </row>
    <row r="11" spans="2:6" ht="24.75" customHeight="1">
      <c r="B11" s="20" t="s">
        <v>8</v>
      </c>
      <c r="C11" s="16"/>
      <c r="D11" s="24"/>
      <c r="E11" s="16"/>
      <c r="F11" s="24"/>
    </row>
    <row r="12" spans="2:8" ht="24.75" customHeight="1">
      <c r="B12" s="19" t="s">
        <v>9</v>
      </c>
      <c r="C12" s="16">
        <v>1200</v>
      </c>
      <c r="D12" s="17">
        <f>C12/$C$16*100</f>
        <v>99.83361064891847</v>
      </c>
      <c r="E12" s="16">
        <v>264224</v>
      </c>
      <c r="F12" s="17">
        <f>E12/$E$16*100</f>
        <v>27.767426365729577</v>
      </c>
      <c r="H12" s="3"/>
    </row>
    <row r="13" spans="2:8" ht="24.75" customHeight="1">
      <c r="B13" s="19" t="s">
        <v>10</v>
      </c>
      <c r="C13" s="16">
        <v>0</v>
      </c>
      <c r="D13" s="17">
        <f>C13/$C$16*100</f>
        <v>0</v>
      </c>
      <c r="E13" s="16">
        <v>0</v>
      </c>
      <c r="F13" s="17">
        <f>E13/$E$16*100</f>
        <v>0</v>
      </c>
      <c r="H13" s="3"/>
    </row>
    <row r="14" spans="2:8" ht="24.75" customHeight="1">
      <c r="B14" s="19" t="s">
        <v>11</v>
      </c>
      <c r="C14" s="16">
        <v>2</v>
      </c>
      <c r="D14" s="17">
        <f>C14/$C$16*100</f>
        <v>0.16638935108153077</v>
      </c>
      <c r="E14" s="16">
        <v>596929</v>
      </c>
      <c r="F14" s="17">
        <f>E14/$E$16*100</f>
        <v>62.73155373118486</v>
      </c>
      <c r="H14" s="3"/>
    </row>
    <row r="15" spans="2:8" ht="24.75" customHeight="1">
      <c r="B15" s="19" t="s">
        <v>12</v>
      </c>
      <c r="C15" s="16">
        <v>0</v>
      </c>
      <c r="D15" s="17">
        <f>C15/$C$16*100</f>
        <v>0</v>
      </c>
      <c r="E15" s="16">
        <v>90408</v>
      </c>
      <c r="F15" s="17">
        <f>E15/$E$16*100</f>
        <v>9.501019903085561</v>
      </c>
      <c r="H15" s="3"/>
    </row>
    <row r="16" spans="2:8" ht="24.75" customHeight="1">
      <c r="B16" s="12" t="s">
        <v>13</v>
      </c>
      <c r="C16" s="23">
        <f>SUM(C12:C15)</f>
        <v>1202</v>
      </c>
      <c r="D16" s="196">
        <f>C16/$C$16*100</f>
        <v>100</v>
      </c>
      <c r="E16" s="23">
        <f>SUM(E12:E15)</f>
        <v>951561</v>
      </c>
      <c r="F16" s="25">
        <v>100</v>
      </c>
      <c r="H16" s="3"/>
    </row>
  </sheetData>
  <sheetProtection/>
  <mergeCells count="6">
    <mergeCell ref="B4:F4"/>
    <mergeCell ref="B7:F7"/>
    <mergeCell ref="B8:F8"/>
    <mergeCell ref="B9:B10"/>
    <mergeCell ref="C9:D9"/>
    <mergeCell ref="E9:F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ySplit="6" topLeftCell="A7" activePane="bottomLeft" state="frozen"/>
      <selection pane="topLeft" activeCell="C65" sqref="C65:C66"/>
      <selection pane="bottomLeft" activeCell="C65" sqref="C65:C66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2.875" style="0" customWidth="1"/>
    <col min="4" max="4" width="13.125" style="0" bestFit="1" customWidth="1"/>
    <col min="5" max="5" width="14.125" style="0" customWidth="1"/>
    <col min="7" max="7" width="11.125" style="0" bestFit="1" customWidth="1"/>
  </cols>
  <sheetData>
    <row r="1" ht="12.75">
      <c r="E1" s="22" t="s">
        <v>133</v>
      </c>
    </row>
    <row r="3" spans="1:6" ht="32.25" customHeight="1">
      <c r="A3" s="276" t="s">
        <v>279</v>
      </c>
      <c r="B3" s="246"/>
      <c r="C3" s="246"/>
      <c r="D3" s="246"/>
      <c r="E3" s="246"/>
      <c r="F3" s="21"/>
    </row>
    <row r="4" spans="1:6" ht="18" customHeight="1">
      <c r="A4" s="39"/>
      <c r="B4" s="21"/>
      <c r="C4" s="21"/>
      <c r="D4" s="21"/>
      <c r="E4" s="21"/>
      <c r="F4" s="21"/>
    </row>
    <row r="5" spans="1:6" ht="15" customHeight="1">
      <c r="A5" s="39"/>
      <c r="B5" s="126" t="s">
        <v>312</v>
      </c>
      <c r="C5" s="21"/>
      <c r="D5" s="240" t="s">
        <v>97</v>
      </c>
      <c r="E5" s="240"/>
      <c r="F5" s="21"/>
    </row>
    <row r="7" spans="1:5" ht="42" customHeight="1">
      <c r="A7" s="13" t="s">
        <v>0</v>
      </c>
      <c r="B7" s="38" t="s">
        <v>316</v>
      </c>
      <c r="C7" s="38" t="s">
        <v>313</v>
      </c>
      <c r="D7" s="38" t="s">
        <v>315</v>
      </c>
      <c r="E7" s="38" t="s">
        <v>314</v>
      </c>
    </row>
    <row r="8" spans="1:6" ht="27.75" customHeight="1">
      <c r="A8" s="29" t="s">
        <v>118</v>
      </c>
      <c r="B8" s="30">
        <f>SUM(B10:B16)</f>
        <v>0</v>
      </c>
      <c r="C8" s="30">
        <f>SUM(C10:C16)</f>
        <v>4583</v>
      </c>
      <c r="D8" s="30">
        <f>SUM(D10:D16)</f>
        <v>0</v>
      </c>
      <c r="E8" s="30">
        <f>SUM(E10:E16)</f>
        <v>4583</v>
      </c>
      <c r="F8" s="3"/>
    </row>
    <row r="9" spans="1:5" ht="27.75" customHeight="1">
      <c r="A9" s="27"/>
      <c r="B9" s="28"/>
      <c r="C9" s="28"/>
      <c r="D9" s="28"/>
      <c r="E9" s="28"/>
    </row>
    <row r="10" spans="1:5" ht="27.75" customHeight="1">
      <c r="A10" s="27" t="s">
        <v>119</v>
      </c>
      <c r="B10" s="28">
        <v>0</v>
      </c>
      <c r="C10" s="28">
        <v>0</v>
      </c>
      <c r="D10" s="28">
        <v>0</v>
      </c>
      <c r="E10" s="28">
        <f>SUM(B10:D10)</f>
        <v>0</v>
      </c>
    </row>
    <row r="11" spans="1:5" ht="27.75" customHeight="1">
      <c r="A11" s="27" t="s">
        <v>120</v>
      </c>
      <c r="B11" s="28">
        <v>0</v>
      </c>
      <c r="C11" s="28">
        <v>0</v>
      </c>
      <c r="D11" s="28">
        <v>0</v>
      </c>
      <c r="E11" s="28">
        <f aca="true" t="shared" si="0" ref="E11:E16">SUM(B11:D11)</f>
        <v>0</v>
      </c>
    </row>
    <row r="12" spans="1:5" ht="27.75" customHeight="1">
      <c r="A12" s="27" t="s">
        <v>121</v>
      </c>
      <c r="B12" s="28">
        <v>0</v>
      </c>
      <c r="C12" s="28">
        <v>0</v>
      </c>
      <c r="D12" s="28">
        <v>0</v>
      </c>
      <c r="E12" s="28">
        <f>SUM(B12:D12)</f>
        <v>0</v>
      </c>
    </row>
    <row r="13" spans="1:5" ht="27.75" customHeight="1">
      <c r="A13" s="27" t="s">
        <v>122</v>
      </c>
      <c r="B13" s="28">
        <v>0</v>
      </c>
      <c r="C13" s="28">
        <v>4583</v>
      </c>
      <c r="D13" s="28">
        <v>0</v>
      </c>
      <c r="E13" s="28">
        <f>SUM(B13:D13)</f>
        <v>4583</v>
      </c>
    </row>
    <row r="14" spans="1:5" ht="27.75" customHeight="1">
      <c r="A14" s="27" t="s">
        <v>123</v>
      </c>
      <c r="B14" s="28">
        <v>0</v>
      </c>
      <c r="C14" s="28">
        <v>0</v>
      </c>
      <c r="D14" s="28">
        <v>0</v>
      </c>
      <c r="E14" s="28">
        <f t="shared" si="0"/>
        <v>0</v>
      </c>
    </row>
    <row r="15" spans="1:5" ht="27.75" customHeight="1">
      <c r="A15" s="27" t="s">
        <v>124</v>
      </c>
      <c r="B15" s="28">
        <v>0</v>
      </c>
      <c r="C15" s="28">
        <v>0</v>
      </c>
      <c r="D15" s="28">
        <v>0</v>
      </c>
      <c r="E15" s="28">
        <f t="shared" si="0"/>
        <v>0</v>
      </c>
    </row>
    <row r="16" spans="1:5" ht="27.75" customHeight="1">
      <c r="A16" s="27" t="s">
        <v>125</v>
      </c>
      <c r="B16" s="28">
        <v>0</v>
      </c>
      <c r="C16" s="28">
        <v>0</v>
      </c>
      <c r="D16" s="28">
        <v>0</v>
      </c>
      <c r="E16" s="28">
        <f t="shared" si="0"/>
        <v>0</v>
      </c>
    </row>
    <row r="17" spans="1:5" ht="27.75" customHeight="1">
      <c r="A17" s="27"/>
      <c r="B17" s="28"/>
      <c r="C17" s="28"/>
      <c r="D17" s="28"/>
      <c r="E17" s="28"/>
    </row>
    <row r="18" spans="1:7" ht="27.75" customHeight="1">
      <c r="A18" s="29" t="s">
        <v>126</v>
      </c>
      <c r="B18" s="30">
        <f>SUM(B20:B25)</f>
        <v>0</v>
      </c>
      <c r="C18" s="30">
        <f>SUM(C20:C25)</f>
        <v>241778</v>
      </c>
      <c r="D18" s="30">
        <f>SUM(D20:D25)</f>
        <v>0</v>
      </c>
      <c r="E18" s="30">
        <f>SUM(E20:E25)</f>
        <v>241778</v>
      </c>
      <c r="G18" s="3"/>
    </row>
    <row r="19" spans="1:5" ht="27.75" customHeight="1">
      <c r="A19" s="27"/>
      <c r="B19" s="28"/>
      <c r="C19" s="28"/>
      <c r="D19" s="28"/>
      <c r="E19" s="28"/>
    </row>
    <row r="20" spans="1:5" ht="27.75" customHeight="1">
      <c r="A20" s="27" t="s">
        <v>127</v>
      </c>
      <c r="B20" s="28">
        <v>0</v>
      </c>
      <c r="C20" s="28">
        <v>1954</v>
      </c>
      <c r="D20" s="28">
        <v>0</v>
      </c>
      <c r="E20" s="28">
        <f aca="true" t="shared" si="1" ref="E20:E25">SUM(B20:D20)</f>
        <v>1954</v>
      </c>
    </row>
    <row r="21" spans="1:5" ht="27.75" customHeight="1">
      <c r="A21" s="31" t="s">
        <v>131</v>
      </c>
      <c r="B21" s="28">
        <v>0</v>
      </c>
      <c r="C21" s="28">
        <v>207438</v>
      </c>
      <c r="D21" s="28">
        <v>0</v>
      </c>
      <c r="E21" s="28">
        <v>207438</v>
      </c>
    </row>
    <row r="22" spans="1:5" ht="27.75" customHeight="1">
      <c r="A22" s="31" t="s">
        <v>132</v>
      </c>
      <c r="B22" s="28">
        <v>0</v>
      </c>
      <c r="C22" s="28">
        <v>29547</v>
      </c>
      <c r="D22" s="28">
        <v>0</v>
      </c>
      <c r="E22" s="28">
        <f t="shared" si="1"/>
        <v>29547</v>
      </c>
    </row>
    <row r="23" spans="1:5" ht="27.75" customHeight="1">
      <c r="A23" s="27" t="s">
        <v>128</v>
      </c>
      <c r="B23" s="28">
        <v>0</v>
      </c>
      <c r="C23" s="28">
        <v>2839</v>
      </c>
      <c r="D23" s="28">
        <v>0</v>
      </c>
      <c r="E23" s="28">
        <f t="shared" si="1"/>
        <v>2839</v>
      </c>
    </row>
    <row r="24" spans="1:5" ht="27.75" customHeight="1">
      <c r="A24" s="27" t="s">
        <v>129</v>
      </c>
      <c r="B24" s="28">
        <v>0</v>
      </c>
      <c r="C24" s="28">
        <v>0</v>
      </c>
      <c r="D24" s="28">
        <v>0</v>
      </c>
      <c r="E24" s="28">
        <f t="shared" si="1"/>
        <v>0</v>
      </c>
    </row>
    <row r="25" spans="1:5" ht="27.75" customHeight="1">
      <c r="A25" s="27" t="s">
        <v>130</v>
      </c>
      <c r="B25" s="28">
        <v>0</v>
      </c>
      <c r="C25" s="28">
        <v>0</v>
      </c>
      <c r="D25" s="28">
        <v>0</v>
      </c>
      <c r="E25" s="28">
        <f t="shared" si="1"/>
        <v>0</v>
      </c>
    </row>
    <row r="26" ht="19.5" customHeight="1"/>
  </sheetData>
  <sheetProtection/>
  <mergeCells count="2">
    <mergeCell ref="A3:E3"/>
    <mergeCell ref="D5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6">
      <selection activeCell="C65" sqref="C65:C66"/>
    </sheetView>
  </sheetViews>
  <sheetFormatPr defaultColWidth="9.00390625" defaultRowHeight="12.75"/>
  <cols>
    <col min="1" max="1" width="46.625" style="0" customWidth="1"/>
    <col min="2" max="2" width="8.00390625" style="0" customWidth="1"/>
    <col min="3" max="3" width="14.375" style="0" customWidth="1"/>
    <col min="4" max="4" width="15.375" style="0" customWidth="1"/>
  </cols>
  <sheetData>
    <row r="1" ht="12.75">
      <c r="D1" s="22" t="s">
        <v>303</v>
      </c>
    </row>
    <row r="3" spans="1:4" ht="15.75">
      <c r="A3" s="239" t="s">
        <v>191</v>
      </c>
      <c r="B3" s="240"/>
      <c r="C3" s="240"/>
      <c r="D3" s="240"/>
    </row>
    <row r="4" spans="1:4" ht="23.25" customHeight="1">
      <c r="A4" s="239" t="s">
        <v>318</v>
      </c>
      <c r="B4" s="240"/>
      <c r="C4" s="240"/>
      <c r="D4" s="240"/>
    </row>
    <row r="5" ht="15.75">
      <c r="D5" s="41" t="s">
        <v>97</v>
      </c>
    </row>
    <row r="6" spans="1:4" ht="25.5" customHeight="1">
      <c r="A6" s="57" t="s">
        <v>134</v>
      </c>
      <c r="B6" s="44" t="s">
        <v>192</v>
      </c>
      <c r="C6" s="44"/>
      <c r="D6" s="44" t="s">
        <v>319</v>
      </c>
    </row>
    <row r="7" spans="1:4" ht="12.75" customHeight="1">
      <c r="A7" s="292" t="s">
        <v>193</v>
      </c>
      <c r="B7" s="290"/>
      <c r="C7" s="279">
        <f>SUM(C9:C22)</f>
        <v>1</v>
      </c>
      <c r="D7" s="281">
        <f>SUM(D9:D22)</f>
        <v>1218897</v>
      </c>
    </row>
    <row r="8" spans="1:4" ht="22.5" customHeight="1">
      <c r="A8" s="285"/>
      <c r="B8" s="287"/>
      <c r="C8" s="280"/>
      <c r="D8" s="282"/>
    </row>
    <row r="9" spans="1:4" ht="15.75">
      <c r="A9" s="58" t="s">
        <v>194</v>
      </c>
      <c r="B9" s="59" t="s">
        <v>192</v>
      </c>
      <c r="C9" s="67">
        <v>-1</v>
      </c>
      <c r="D9" s="75">
        <v>5322</v>
      </c>
    </row>
    <row r="10" spans="1:4" ht="15.75">
      <c r="A10" s="58" t="s">
        <v>195</v>
      </c>
      <c r="B10" s="60" t="s">
        <v>196</v>
      </c>
      <c r="C10" s="67"/>
      <c r="D10" s="75">
        <v>27935</v>
      </c>
    </row>
    <row r="11" spans="1:4" ht="15.75">
      <c r="A11" s="58" t="s">
        <v>197</v>
      </c>
      <c r="B11" s="60" t="s">
        <v>196</v>
      </c>
      <c r="C11" s="67"/>
      <c r="D11" s="75"/>
    </row>
    <row r="12" spans="1:4" ht="19.5" customHeight="1">
      <c r="A12" s="58" t="s">
        <v>198</v>
      </c>
      <c r="B12" s="59" t="s">
        <v>192</v>
      </c>
      <c r="C12" s="67"/>
      <c r="D12" s="75"/>
    </row>
    <row r="13" spans="1:4" ht="22.5" customHeight="1">
      <c r="A13" s="58" t="s">
        <v>199</v>
      </c>
      <c r="B13" s="59" t="s">
        <v>192</v>
      </c>
      <c r="C13" s="67"/>
      <c r="D13" s="75"/>
    </row>
    <row r="14" spans="1:4" ht="15.75">
      <c r="A14" s="58" t="s">
        <v>200</v>
      </c>
      <c r="B14" s="59" t="s">
        <v>192</v>
      </c>
      <c r="C14" s="67">
        <v>2</v>
      </c>
      <c r="D14" s="75">
        <v>271776</v>
      </c>
    </row>
    <row r="15" spans="1:4" ht="15.75">
      <c r="A15" s="58" t="s">
        <v>201</v>
      </c>
      <c r="B15" s="59" t="s">
        <v>192</v>
      </c>
      <c r="C15" s="67"/>
      <c r="D15" s="75">
        <v>259680</v>
      </c>
    </row>
    <row r="16" spans="1:4" ht="22.5" customHeight="1">
      <c r="A16" s="58" t="s">
        <v>202</v>
      </c>
      <c r="B16" s="59" t="s">
        <v>192</v>
      </c>
      <c r="C16" s="67"/>
      <c r="D16" s="75">
        <v>90408</v>
      </c>
    </row>
    <row r="17" spans="1:4" ht="15.75">
      <c r="A17" s="58" t="s">
        <v>203</v>
      </c>
      <c r="B17" s="59" t="s">
        <v>192</v>
      </c>
      <c r="C17" s="67"/>
      <c r="D17" s="75">
        <v>508932</v>
      </c>
    </row>
    <row r="18" spans="1:4" ht="14.25" customHeight="1">
      <c r="A18" s="283" t="s">
        <v>204</v>
      </c>
      <c r="B18" s="277" t="s">
        <v>192</v>
      </c>
      <c r="C18" s="253"/>
      <c r="D18" s="215">
        <v>47311</v>
      </c>
    </row>
    <row r="19" spans="1:4" ht="15.75" customHeight="1">
      <c r="A19" s="244"/>
      <c r="B19" s="278"/>
      <c r="C19" s="254"/>
      <c r="D19" s="216"/>
    </row>
    <row r="20" spans="1:4" ht="18.75" customHeight="1">
      <c r="A20" s="58" t="s">
        <v>205</v>
      </c>
      <c r="B20" s="59" t="s">
        <v>192</v>
      </c>
      <c r="C20" s="67"/>
      <c r="D20" s="75">
        <v>3165</v>
      </c>
    </row>
    <row r="21" spans="1:4" ht="15.75">
      <c r="A21" s="61" t="s">
        <v>206</v>
      </c>
      <c r="B21" s="62" t="s">
        <v>39</v>
      </c>
      <c r="C21" s="68"/>
      <c r="D21" s="82">
        <v>4368</v>
      </c>
    </row>
    <row r="22" spans="1:4" ht="16.5" thickBot="1">
      <c r="A22" s="63" t="s">
        <v>207</v>
      </c>
      <c r="B22" s="64" t="s">
        <v>39</v>
      </c>
      <c r="C22" s="69"/>
      <c r="D22" s="142"/>
    </row>
    <row r="23" spans="1:4" ht="13.5" customHeight="1" thickTop="1">
      <c r="A23" s="284" t="s">
        <v>208</v>
      </c>
      <c r="B23" s="291" t="s">
        <v>39</v>
      </c>
      <c r="C23" s="288">
        <f>SUM(C25:C27)</f>
        <v>0</v>
      </c>
      <c r="D23" s="289">
        <f>SUM(D25:D27)</f>
        <v>275696</v>
      </c>
    </row>
    <row r="24" spans="1:4" ht="16.5" customHeight="1">
      <c r="A24" s="285"/>
      <c r="B24" s="278"/>
      <c r="C24" s="280"/>
      <c r="D24" s="282"/>
    </row>
    <row r="25" spans="1:4" ht="24" customHeight="1">
      <c r="A25" s="58" t="s">
        <v>209</v>
      </c>
      <c r="B25" s="60" t="s">
        <v>39</v>
      </c>
      <c r="C25" s="50"/>
      <c r="D25" s="75">
        <v>275696</v>
      </c>
    </row>
    <row r="26" spans="1:4" ht="21" customHeight="1">
      <c r="A26" s="61" t="s">
        <v>210</v>
      </c>
      <c r="B26" s="62" t="s">
        <v>196</v>
      </c>
      <c r="C26" s="66"/>
      <c r="D26" s="82"/>
    </row>
    <row r="27" spans="1:4" ht="16.5" thickBot="1">
      <c r="A27" s="63" t="s">
        <v>211</v>
      </c>
      <c r="B27" s="64" t="s">
        <v>196</v>
      </c>
      <c r="C27" s="65"/>
      <c r="D27" s="142"/>
    </row>
    <row r="28" spans="1:4" ht="13.5" customHeight="1" thickTop="1">
      <c r="A28" s="284" t="s">
        <v>212</v>
      </c>
      <c r="B28" s="286"/>
      <c r="C28" s="288">
        <f>SUM(C30:C44)</f>
        <v>0</v>
      </c>
      <c r="D28" s="289">
        <f>SUM(D30:D44)</f>
        <v>211605</v>
      </c>
    </row>
    <row r="29" spans="1:4" ht="15" customHeight="1">
      <c r="A29" s="285"/>
      <c r="B29" s="287"/>
      <c r="C29" s="280"/>
      <c r="D29" s="282"/>
    </row>
    <row r="30" spans="1:4" ht="15.75">
      <c r="A30" s="58" t="s">
        <v>213</v>
      </c>
      <c r="B30" s="60" t="s">
        <v>196</v>
      </c>
      <c r="C30" s="75"/>
      <c r="D30" s="75"/>
    </row>
    <row r="31" spans="1:4" ht="15.75">
      <c r="A31" s="58" t="s">
        <v>214</v>
      </c>
      <c r="B31" s="60" t="s">
        <v>196</v>
      </c>
      <c r="C31" s="75"/>
      <c r="D31" s="75"/>
    </row>
    <row r="32" spans="1:4" ht="15.75">
      <c r="A32" s="58" t="s">
        <v>215</v>
      </c>
      <c r="B32" s="60" t="s">
        <v>196</v>
      </c>
      <c r="C32" s="67"/>
      <c r="D32" s="75">
        <v>138136</v>
      </c>
    </row>
    <row r="33" spans="1:4" ht="12.75" customHeight="1">
      <c r="A33" s="283" t="s">
        <v>216</v>
      </c>
      <c r="B33" s="290" t="s">
        <v>196</v>
      </c>
      <c r="C33" s="247"/>
      <c r="D33" s="215"/>
    </row>
    <row r="34" spans="1:4" ht="18" customHeight="1">
      <c r="A34" s="244"/>
      <c r="B34" s="287"/>
      <c r="C34" s="248"/>
      <c r="D34" s="216"/>
    </row>
    <row r="35" spans="1:4" ht="17.25" customHeight="1">
      <c r="A35" s="58" t="s">
        <v>217</v>
      </c>
      <c r="B35" s="60" t="s">
        <v>196</v>
      </c>
      <c r="C35" s="67"/>
      <c r="D35" s="75">
        <v>381</v>
      </c>
    </row>
    <row r="36" spans="1:4" ht="20.25" customHeight="1">
      <c r="A36" s="58" t="s">
        <v>218</v>
      </c>
      <c r="B36" s="60" t="s">
        <v>39</v>
      </c>
      <c r="C36" s="49"/>
      <c r="D36" s="75"/>
    </row>
    <row r="37" spans="1:4" ht="12.75" customHeight="1">
      <c r="A37" s="283" t="s">
        <v>219</v>
      </c>
      <c r="B37" s="277" t="s">
        <v>39</v>
      </c>
      <c r="C37" s="215"/>
      <c r="D37" s="215"/>
    </row>
    <row r="38" spans="1:4" ht="17.25" customHeight="1">
      <c r="A38" s="244"/>
      <c r="B38" s="278"/>
      <c r="C38" s="216"/>
      <c r="D38" s="216"/>
    </row>
    <row r="39" spans="1:4" ht="21" customHeight="1">
      <c r="A39" s="58" t="s">
        <v>220</v>
      </c>
      <c r="B39" s="59" t="s">
        <v>39</v>
      </c>
      <c r="C39" s="75"/>
      <c r="D39" s="75">
        <v>72744</v>
      </c>
    </row>
    <row r="40" spans="1:4" ht="12.75" customHeight="1">
      <c r="A40" s="283" t="s">
        <v>221</v>
      </c>
      <c r="B40" s="277" t="s">
        <v>39</v>
      </c>
      <c r="C40" s="215"/>
      <c r="D40" s="215"/>
    </row>
    <row r="41" spans="1:4" ht="17.25" customHeight="1">
      <c r="A41" s="244"/>
      <c r="B41" s="278"/>
      <c r="C41" s="216"/>
      <c r="D41" s="216"/>
    </row>
    <row r="42" spans="1:4" ht="21.75" customHeight="1">
      <c r="A42" s="58" t="s">
        <v>222</v>
      </c>
      <c r="B42" s="59" t="s">
        <v>39</v>
      </c>
      <c r="C42" s="75"/>
      <c r="D42" s="75">
        <v>344</v>
      </c>
    </row>
    <row r="43" spans="1:4" ht="12.75" customHeight="1">
      <c r="A43" s="283" t="s">
        <v>223</v>
      </c>
      <c r="B43" s="277" t="s">
        <v>192</v>
      </c>
      <c r="C43" s="215"/>
      <c r="D43" s="215"/>
    </row>
    <row r="44" spans="1:4" ht="19.5" customHeight="1">
      <c r="A44" s="244"/>
      <c r="B44" s="278"/>
      <c r="C44" s="216"/>
      <c r="D44" s="216"/>
    </row>
    <row r="45" spans="1:4" ht="16.5" customHeight="1">
      <c r="A45" s="47" t="s">
        <v>224</v>
      </c>
      <c r="B45" s="277" t="s">
        <v>192</v>
      </c>
      <c r="C45" s="279">
        <f>SUM(C7,C23,C28)</f>
        <v>1</v>
      </c>
      <c r="D45" s="281">
        <f>SUM(D7,D23,D28)</f>
        <v>1706198</v>
      </c>
    </row>
    <row r="46" spans="1:4" ht="17.25" customHeight="1">
      <c r="A46" s="48" t="s">
        <v>225</v>
      </c>
      <c r="B46" s="278"/>
      <c r="C46" s="280"/>
      <c r="D46" s="282"/>
    </row>
  </sheetData>
  <sheetProtection/>
  <mergeCells count="37">
    <mergeCell ref="A4:D4"/>
    <mergeCell ref="A3:D3"/>
    <mergeCell ref="A7:A8"/>
    <mergeCell ref="B7:B8"/>
    <mergeCell ref="C7:C8"/>
    <mergeCell ref="D7:D8"/>
    <mergeCell ref="A18:A19"/>
    <mergeCell ref="B18:B19"/>
    <mergeCell ref="C18:C19"/>
    <mergeCell ref="D18:D19"/>
    <mergeCell ref="A23:A24"/>
    <mergeCell ref="B23:B24"/>
    <mergeCell ref="C23:C24"/>
    <mergeCell ref="D23:D24"/>
    <mergeCell ref="A28:A29"/>
    <mergeCell ref="B28:B29"/>
    <mergeCell ref="C28:C29"/>
    <mergeCell ref="D28:D29"/>
    <mergeCell ref="A33:A34"/>
    <mergeCell ref="B33:B34"/>
    <mergeCell ref="C33:C34"/>
    <mergeCell ref="D33:D34"/>
    <mergeCell ref="A37:A38"/>
    <mergeCell ref="B37:B38"/>
    <mergeCell ref="C37:C38"/>
    <mergeCell ref="D37:D38"/>
    <mergeCell ref="A40:A41"/>
    <mergeCell ref="B40:B41"/>
    <mergeCell ref="C40:C41"/>
    <mergeCell ref="D40:D41"/>
    <mergeCell ref="B45:B46"/>
    <mergeCell ref="C45:C46"/>
    <mergeCell ref="D45:D46"/>
    <mergeCell ref="A43:A44"/>
    <mergeCell ref="B43:B44"/>
    <mergeCell ref="C43:C44"/>
    <mergeCell ref="D43:D44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2">
      <selection activeCell="C65" sqref="C65:C66"/>
    </sheetView>
  </sheetViews>
  <sheetFormatPr defaultColWidth="9.00390625" defaultRowHeight="12.75"/>
  <cols>
    <col min="1" max="2" width="22.375" style="0" customWidth="1"/>
    <col min="3" max="3" width="14.375" style="0" customWidth="1"/>
    <col min="4" max="4" width="13.875" style="0" customWidth="1"/>
  </cols>
  <sheetData>
    <row r="1" ht="12.75">
      <c r="D1" s="22" t="s">
        <v>40</v>
      </c>
    </row>
    <row r="3" spans="1:4" ht="15.75">
      <c r="A3" s="246" t="s">
        <v>99</v>
      </c>
      <c r="B3" s="240"/>
      <c r="C3" s="240"/>
      <c r="D3" s="240"/>
    </row>
    <row r="4" ht="18">
      <c r="A4" s="6"/>
    </row>
    <row r="5" ht="18">
      <c r="A5" s="6"/>
    </row>
    <row r="6" spans="1:4" ht="33" customHeight="1">
      <c r="A6" s="301" t="s">
        <v>0</v>
      </c>
      <c r="B6" s="301" t="s">
        <v>14</v>
      </c>
      <c r="C6" s="301" t="s">
        <v>15</v>
      </c>
      <c r="D6" s="301"/>
    </row>
    <row r="7" spans="1:4" ht="45.75" customHeight="1">
      <c r="A7" s="301"/>
      <c r="B7" s="301"/>
      <c r="C7" s="11"/>
      <c r="D7" s="11" t="s">
        <v>320</v>
      </c>
    </row>
    <row r="8" spans="1:4" ht="24.75" customHeight="1">
      <c r="A8" s="300" t="s">
        <v>18</v>
      </c>
      <c r="B8" s="9" t="s">
        <v>16</v>
      </c>
      <c r="C8" s="293"/>
      <c r="D8" s="293">
        <v>25.4</v>
      </c>
    </row>
    <row r="9" spans="1:4" ht="24.75" customHeight="1">
      <c r="A9" s="297"/>
      <c r="B9" s="7" t="s">
        <v>17</v>
      </c>
      <c r="C9" s="294"/>
      <c r="D9" s="294"/>
    </row>
    <row r="10" spans="1:4" ht="24.75" customHeight="1">
      <c r="A10" s="300" t="s">
        <v>19</v>
      </c>
      <c r="B10" s="9" t="s">
        <v>20</v>
      </c>
      <c r="C10" s="302"/>
      <c r="D10" s="302">
        <v>73.78</v>
      </c>
    </row>
    <row r="11" spans="1:4" ht="24.75" customHeight="1">
      <c r="A11" s="297"/>
      <c r="B11" s="7" t="s">
        <v>17</v>
      </c>
      <c r="C11" s="303"/>
      <c r="D11" s="303"/>
    </row>
    <row r="12" spans="1:4" ht="24.75" customHeight="1">
      <c r="A12" s="299" t="s">
        <v>21</v>
      </c>
      <c r="B12" s="10" t="s">
        <v>27</v>
      </c>
      <c r="C12" s="304"/>
      <c r="D12" s="304">
        <v>27.76</v>
      </c>
    </row>
    <row r="13" spans="1:4" ht="24.75" customHeight="1">
      <c r="A13" s="299"/>
      <c r="B13" s="8" t="s">
        <v>28</v>
      </c>
      <c r="C13" s="304"/>
      <c r="D13" s="304"/>
    </row>
    <row r="14" spans="1:4" ht="24.75" customHeight="1">
      <c r="A14" s="300" t="s">
        <v>22</v>
      </c>
      <c r="B14" s="9" t="s">
        <v>29</v>
      </c>
      <c r="C14" s="293"/>
      <c r="D14" s="293">
        <v>225.93</v>
      </c>
    </row>
    <row r="15" spans="1:4" ht="24.75" customHeight="1">
      <c r="A15" s="297"/>
      <c r="B15" s="7" t="s">
        <v>27</v>
      </c>
      <c r="C15" s="294"/>
      <c r="D15" s="294"/>
    </row>
    <row r="16" spans="1:4" ht="24.75" customHeight="1">
      <c r="A16" s="299" t="s">
        <v>23</v>
      </c>
      <c r="B16" s="10" t="s">
        <v>30</v>
      </c>
      <c r="C16" s="293"/>
      <c r="D16" s="293">
        <v>114.67</v>
      </c>
    </row>
    <row r="17" spans="1:4" ht="24.75" customHeight="1">
      <c r="A17" s="299"/>
      <c r="B17" s="8" t="s">
        <v>31</v>
      </c>
      <c r="C17" s="294"/>
      <c r="D17" s="294"/>
    </row>
    <row r="18" spans="1:4" ht="24.75" customHeight="1">
      <c r="A18" s="296" t="s">
        <v>24</v>
      </c>
      <c r="B18" s="9" t="s">
        <v>32</v>
      </c>
      <c r="C18" s="293"/>
      <c r="D18" s="293">
        <v>0.39</v>
      </c>
    </row>
    <row r="19" spans="1:4" ht="24.75" customHeight="1">
      <c r="A19" s="297"/>
      <c r="B19" s="7" t="s">
        <v>33</v>
      </c>
      <c r="C19" s="294"/>
      <c r="D19" s="294"/>
    </row>
    <row r="20" spans="1:4" ht="24.75" customHeight="1">
      <c r="A20" s="298" t="s">
        <v>25</v>
      </c>
      <c r="B20" s="10" t="s">
        <v>32</v>
      </c>
      <c r="C20" s="295"/>
      <c r="D20" s="295">
        <v>0.56</v>
      </c>
    </row>
    <row r="21" spans="1:4" ht="24.75" customHeight="1">
      <c r="A21" s="299"/>
      <c r="B21" s="8" t="s">
        <v>17</v>
      </c>
      <c r="C21" s="295"/>
      <c r="D21" s="295"/>
    </row>
    <row r="22" spans="1:4" ht="24.75" customHeight="1">
      <c r="A22" s="296" t="s">
        <v>26</v>
      </c>
      <c r="B22" s="9" t="s">
        <v>32</v>
      </c>
      <c r="C22" s="293"/>
      <c r="D22" s="293">
        <v>2.01</v>
      </c>
    </row>
    <row r="23" spans="1:4" ht="24.75" customHeight="1">
      <c r="A23" s="297"/>
      <c r="B23" s="7" t="s">
        <v>27</v>
      </c>
      <c r="C23" s="294"/>
      <c r="D23" s="294"/>
    </row>
  </sheetData>
  <sheetProtection/>
  <mergeCells count="28">
    <mergeCell ref="C18:C19"/>
    <mergeCell ref="C16:C17"/>
    <mergeCell ref="C22:C23"/>
    <mergeCell ref="C14:C15"/>
    <mergeCell ref="C20:C21"/>
    <mergeCell ref="C6:D6"/>
    <mergeCell ref="C12:C13"/>
    <mergeCell ref="D12:D13"/>
    <mergeCell ref="B6:B7"/>
    <mergeCell ref="A6:A7"/>
    <mergeCell ref="C8:C9"/>
    <mergeCell ref="A8:A9"/>
    <mergeCell ref="D8:D9"/>
    <mergeCell ref="A16:A17"/>
    <mergeCell ref="C10:C11"/>
    <mergeCell ref="D10:D11"/>
    <mergeCell ref="A10:A11"/>
    <mergeCell ref="A12:A13"/>
    <mergeCell ref="A3:D3"/>
    <mergeCell ref="D14:D15"/>
    <mergeCell ref="D20:D21"/>
    <mergeCell ref="D22:D23"/>
    <mergeCell ref="D16:D17"/>
    <mergeCell ref="D18:D19"/>
    <mergeCell ref="A18:A19"/>
    <mergeCell ref="A22:A23"/>
    <mergeCell ref="A20:A21"/>
    <mergeCell ref="A14:A1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65" sqref="C65:C66"/>
    </sheetView>
  </sheetViews>
  <sheetFormatPr defaultColWidth="8.875" defaultRowHeight="12.75"/>
  <cols>
    <col min="1" max="1" width="39.00390625" style="127" customWidth="1"/>
    <col min="2" max="3" width="12.625" style="127" customWidth="1"/>
    <col min="4" max="4" width="14.625" style="127" customWidth="1"/>
    <col min="5" max="5" width="14.125" style="127" customWidth="1"/>
    <col min="6" max="6" width="11.125" style="127" bestFit="1" customWidth="1"/>
    <col min="7" max="7" width="11.875" style="127" bestFit="1" customWidth="1"/>
    <col min="8" max="16384" width="8.875" style="127" customWidth="1"/>
  </cols>
  <sheetData>
    <row r="1" spans="4:5" ht="15">
      <c r="D1" s="305" t="s">
        <v>306</v>
      </c>
      <c r="E1" s="306"/>
    </row>
    <row r="3" spans="1:5" ht="15">
      <c r="A3" s="307" t="s">
        <v>96</v>
      </c>
      <c r="B3" s="308"/>
      <c r="C3" s="308"/>
      <c r="D3" s="308"/>
      <c r="E3" s="308"/>
    </row>
    <row r="4" ht="15">
      <c r="A4" s="128"/>
    </row>
    <row r="5" spans="1:5" ht="15">
      <c r="A5" s="128"/>
      <c r="D5" s="305" t="s">
        <v>97</v>
      </c>
      <c r="E5" s="306"/>
    </row>
    <row r="7" spans="1:5" ht="21.75" customHeight="1">
      <c r="A7" s="309" t="s">
        <v>0</v>
      </c>
      <c r="B7" s="310" t="s">
        <v>371</v>
      </c>
      <c r="C7" s="310" t="s">
        <v>321</v>
      </c>
      <c r="D7" s="309" t="s">
        <v>34</v>
      </c>
      <c r="E7" s="309"/>
    </row>
    <row r="8" spans="1:5" ht="29.25" customHeight="1">
      <c r="A8" s="309"/>
      <c r="B8" s="309"/>
      <c r="C8" s="309"/>
      <c r="D8" s="129" t="s">
        <v>35</v>
      </c>
      <c r="E8" s="130" t="s">
        <v>36</v>
      </c>
    </row>
    <row r="9" spans="1:5" ht="18" customHeight="1">
      <c r="A9" s="131" t="s">
        <v>37</v>
      </c>
      <c r="B9" s="132"/>
      <c r="C9" s="132"/>
      <c r="D9" s="132"/>
      <c r="E9" s="132"/>
    </row>
    <row r="10" spans="1:7" ht="18" customHeight="1">
      <c r="A10" s="133" t="s">
        <v>38</v>
      </c>
      <c r="B10" s="132"/>
      <c r="C10" s="132">
        <v>1332133</v>
      </c>
      <c r="D10" s="132">
        <f>SUM(C10-B10)</f>
        <v>1332133</v>
      </c>
      <c r="E10" s="132"/>
      <c r="F10" s="134"/>
      <c r="G10" s="134"/>
    </row>
    <row r="11" spans="1:7" ht="18" customHeight="1">
      <c r="A11" s="133" t="s">
        <v>41</v>
      </c>
      <c r="B11" s="135"/>
      <c r="C11" s="135"/>
      <c r="D11" s="132"/>
      <c r="E11" s="132"/>
      <c r="F11" s="134"/>
      <c r="G11" s="134"/>
    </row>
    <row r="12" spans="1:7" ht="18" customHeight="1">
      <c r="A12" s="133" t="s">
        <v>98</v>
      </c>
      <c r="B12" s="132">
        <f>SUM(B10:B11)</f>
        <v>0</v>
      </c>
      <c r="C12" s="132">
        <f>SUM(C10:C11)</f>
        <v>1332133</v>
      </c>
      <c r="D12" s="132">
        <f aca="true" t="shared" si="0" ref="D12:D17">SUM(C12-B12)</f>
        <v>1332133</v>
      </c>
      <c r="E12" s="132"/>
      <c r="F12" s="134"/>
      <c r="G12" s="134"/>
    </row>
    <row r="13" spans="1:7" ht="18" customHeight="1">
      <c r="A13" s="133" t="s">
        <v>42</v>
      </c>
      <c r="B13" s="132"/>
      <c r="C13" s="132">
        <v>21347</v>
      </c>
      <c r="D13" s="132">
        <f t="shared" si="0"/>
        <v>21347</v>
      </c>
      <c r="E13" s="132"/>
      <c r="F13" s="134"/>
      <c r="G13" s="134"/>
    </row>
    <row r="14" spans="1:7" ht="18" customHeight="1">
      <c r="A14" s="133" t="s">
        <v>43</v>
      </c>
      <c r="B14" s="132">
        <f>SUM(B12:B13)</f>
        <v>0</v>
      </c>
      <c r="C14" s="132">
        <f>SUM(C12:C13)</f>
        <v>1353480</v>
      </c>
      <c r="D14" s="132">
        <f t="shared" si="0"/>
        <v>1353480</v>
      </c>
      <c r="E14" s="136"/>
      <c r="F14" s="134"/>
      <c r="G14" s="134"/>
    </row>
    <row r="15" spans="1:7" ht="18" customHeight="1">
      <c r="A15" s="133" t="s">
        <v>44</v>
      </c>
      <c r="B15" s="132"/>
      <c r="C15" s="132">
        <v>55</v>
      </c>
      <c r="D15" s="132">
        <f t="shared" si="0"/>
        <v>55</v>
      </c>
      <c r="E15" s="132"/>
      <c r="F15" s="134"/>
      <c r="G15" s="134"/>
    </row>
    <row r="16" spans="1:7" ht="18" customHeight="1">
      <c r="A16" s="133" t="s">
        <v>45</v>
      </c>
      <c r="B16" s="132"/>
      <c r="C16" s="132">
        <v>381</v>
      </c>
      <c r="D16" s="132">
        <f t="shared" si="0"/>
        <v>381</v>
      </c>
      <c r="E16" s="132"/>
      <c r="F16" s="134"/>
      <c r="G16" s="134"/>
    </row>
    <row r="17" spans="1:7" ht="18" customHeight="1">
      <c r="A17" s="133" t="s">
        <v>67</v>
      </c>
      <c r="B17" s="132">
        <f>SUM(B14:B16)</f>
        <v>0</v>
      </c>
      <c r="C17" s="132">
        <f>SUM(C14:C16)</f>
        <v>1353916</v>
      </c>
      <c r="D17" s="132">
        <f t="shared" si="0"/>
        <v>1353916</v>
      </c>
      <c r="E17" s="132"/>
      <c r="F17" s="134"/>
      <c r="G17" s="134"/>
    </row>
    <row r="18" spans="1:7" ht="18" customHeight="1">
      <c r="A18" s="131" t="s">
        <v>46</v>
      </c>
      <c r="B18" s="132"/>
      <c r="C18" s="132"/>
      <c r="D18" s="132"/>
      <c r="E18" s="132"/>
      <c r="F18" s="134"/>
      <c r="G18" s="134"/>
    </row>
    <row r="19" spans="1:7" ht="18" customHeight="1">
      <c r="A19" s="133" t="s">
        <v>47</v>
      </c>
      <c r="B19" s="132"/>
      <c r="C19" s="132">
        <v>876411</v>
      </c>
      <c r="D19" s="133"/>
      <c r="E19" s="132">
        <f>SUM(C19-B19)</f>
        <v>876411</v>
      </c>
      <c r="F19" s="134"/>
      <c r="G19" s="134"/>
    </row>
    <row r="20" spans="1:7" ht="18" customHeight="1">
      <c r="A20" s="133" t="s">
        <v>49</v>
      </c>
      <c r="B20" s="132"/>
      <c r="C20" s="132">
        <v>0</v>
      </c>
      <c r="D20" s="132">
        <f>SUM(C20-B20)</f>
        <v>0</v>
      </c>
      <c r="E20" s="132"/>
      <c r="F20" s="134"/>
      <c r="G20" s="134"/>
    </row>
    <row r="21" spans="1:7" ht="18" customHeight="1">
      <c r="A21" s="133" t="s">
        <v>48</v>
      </c>
      <c r="B21" s="132"/>
      <c r="C21" s="132">
        <v>2492</v>
      </c>
      <c r="D21" s="132">
        <f>SUM(C21-B21)</f>
        <v>2492</v>
      </c>
      <c r="E21" s="132"/>
      <c r="F21" s="134"/>
      <c r="G21" s="134"/>
    </row>
    <row r="22" spans="1:7" ht="18" customHeight="1">
      <c r="A22" s="133" t="s">
        <v>50</v>
      </c>
      <c r="B22" s="132">
        <f>SUM(B19:B21)</f>
        <v>0</v>
      </c>
      <c r="C22" s="132">
        <f>SUM(C19:C21)</f>
        <v>878903</v>
      </c>
      <c r="D22" s="132"/>
      <c r="E22" s="132">
        <f>SUM(C22-B22)</f>
        <v>878903</v>
      </c>
      <c r="F22" s="134"/>
      <c r="G22" s="134"/>
    </row>
    <row r="23" spans="1:7" ht="18" customHeight="1">
      <c r="A23" s="133" t="s">
        <v>51</v>
      </c>
      <c r="B23" s="135" t="s">
        <v>39</v>
      </c>
      <c r="C23" s="135" t="s">
        <v>39</v>
      </c>
      <c r="D23" s="132"/>
      <c r="E23" s="132"/>
      <c r="F23" s="134"/>
      <c r="G23" s="134"/>
    </row>
    <row r="24" spans="1:7" ht="18" customHeight="1">
      <c r="A24" s="133" t="s">
        <v>52</v>
      </c>
      <c r="B24" s="132"/>
      <c r="C24" s="132">
        <v>291930</v>
      </c>
      <c r="D24" s="132"/>
      <c r="E24" s="132">
        <f>SUM(C24-B24)</f>
        <v>291930</v>
      </c>
      <c r="F24" s="134"/>
      <c r="G24" s="134"/>
    </row>
    <row r="25" spans="1:7" ht="18" customHeight="1">
      <c r="A25" s="133" t="s">
        <v>53</v>
      </c>
      <c r="B25" s="132">
        <v>1</v>
      </c>
      <c r="C25" s="132">
        <v>67181</v>
      </c>
      <c r="D25" s="133"/>
      <c r="E25" s="132">
        <f aca="true" t="shared" si="1" ref="E25:E31">SUM(C25-B25)</f>
        <v>67180</v>
      </c>
      <c r="F25" s="134"/>
      <c r="G25" s="134"/>
    </row>
    <row r="26" spans="1:7" ht="18" customHeight="1">
      <c r="A26" s="133" t="s">
        <v>68</v>
      </c>
      <c r="B26" s="132">
        <f>SUM(B23:B25)</f>
        <v>1</v>
      </c>
      <c r="C26" s="132">
        <f>SUM(C23:C25)</f>
        <v>359111</v>
      </c>
      <c r="D26" s="132"/>
      <c r="E26" s="132">
        <f t="shared" si="1"/>
        <v>359110</v>
      </c>
      <c r="F26" s="134"/>
      <c r="G26" s="134"/>
    </row>
    <row r="27" spans="1:7" ht="18" customHeight="1">
      <c r="A27" s="133" t="s">
        <v>54</v>
      </c>
      <c r="B27" s="132"/>
      <c r="C27" s="132">
        <v>109851</v>
      </c>
      <c r="D27" s="133"/>
      <c r="E27" s="132">
        <f t="shared" si="1"/>
        <v>109851</v>
      </c>
      <c r="F27" s="134"/>
      <c r="G27" s="134"/>
    </row>
    <row r="28" spans="1:7" ht="18" customHeight="1">
      <c r="A28" s="133" t="s">
        <v>69</v>
      </c>
      <c r="B28" s="132">
        <f>SUM(B22,B26,B27)</f>
        <v>1</v>
      </c>
      <c r="C28" s="132">
        <f>SUM(C22,C26,C27)</f>
        <v>1347865</v>
      </c>
      <c r="D28" s="132"/>
      <c r="E28" s="132">
        <f t="shared" si="1"/>
        <v>1347864</v>
      </c>
      <c r="F28" s="134"/>
      <c r="G28" s="134"/>
    </row>
    <row r="29" spans="1:7" ht="18" customHeight="1">
      <c r="A29" s="133" t="s">
        <v>55</v>
      </c>
      <c r="B29" s="132"/>
      <c r="C29" s="132">
        <v>385</v>
      </c>
      <c r="D29" s="132"/>
      <c r="E29" s="132">
        <f t="shared" si="1"/>
        <v>385</v>
      </c>
      <c r="F29" s="134"/>
      <c r="G29" s="134"/>
    </row>
    <row r="30" spans="1:7" ht="18" customHeight="1">
      <c r="A30" s="133" t="s">
        <v>56</v>
      </c>
      <c r="B30" s="132"/>
      <c r="C30" s="132">
        <v>344</v>
      </c>
      <c r="D30" s="132"/>
      <c r="E30" s="132">
        <f t="shared" si="1"/>
        <v>344</v>
      </c>
      <c r="F30" s="134"/>
      <c r="G30" s="134"/>
    </row>
    <row r="31" spans="1:7" ht="18" customHeight="1">
      <c r="A31" s="133" t="s">
        <v>57</v>
      </c>
      <c r="B31" s="132">
        <f>SUM(B28:B30)</f>
        <v>1</v>
      </c>
      <c r="C31" s="132">
        <f>SUM(C28:C30)</f>
        <v>1348594</v>
      </c>
      <c r="D31" s="132"/>
      <c r="E31" s="132">
        <f t="shared" si="1"/>
        <v>1348593</v>
      </c>
      <c r="F31" s="134"/>
      <c r="G31" s="134"/>
    </row>
    <row r="32" spans="1:7" ht="18" customHeight="1">
      <c r="A32" s="133"/>
      <c r="B32" s="132"/>
      <c r="C32" s="132"/>
      <c r="D32" s="132"/>
      <c r="E32" s="132"/>
      <c r="F32" s="134"/>
      <c r="G32" s="134"/>
    </row>
    <row r="33" spans="1:7" ht="18" customHeight="1">
      <c r="A33" s="131" t="s">
        <v>58</v>
      </c>
      <c r="B33" s="132"/>
      <c r="C33" s="132"/>
      <c r="D33" s="132"/>
      <c r="E33" s="132"/>
      <c r="F33" s="134"/>
      <c r="G33" s="134"/>
    </row>
    <row r="34" spans="1:7" ht="18" customHeight="1">
      <c r="A34" s="133" t="s">
        <v>65</v>
      </c>
      <c r="B34" s="138">
        <f aca="true" t="shared" si="2" ref="B34:C36">B14-B28</f>
        <v>-1</v>
      </c>
      <c r="C34" s="138">
        <f t="shared" si="2"/>
        <v>5615</v>
      </c>
      <c r="D34" s="132">
        <f>SUM(C34-B34)</f>
        <v>5616</v>
      </c>
      <c r="E34" s="132"/>
      <c r="F34" s="134"/>
      <c r="G34" s="134"/>
    </row>
    <row r="35" spans="1:7" ht="18" customHeight="1">
      <c r="A35" s="133" t="s">
        <v>64</v>
      </c>
      <c r="B35" s="138">
        <f t="shared" si="2"/>
        <v>0</v>
      </c>
      <c r="C35" s="138">
        <f t="shared" si="2"/>
        <v>-330</v>
      </c>
      <c r="D35" s="132">
        <f>SUM(C35-B35)</f>
        <v>-330</v>
      </c>
      <c r="E35" s="132"/>
      <c r="F35" s="134"/>
      <c r="G35" s="134"/>
    </row>
    <row r="36" spans="1:7" ht="18" customHeight="1">
      <c r="A36" s="133" t="s">
        <v>63</v>
      </c>
      <c r="B36" s="138">
        <f t="shared" si="2"/>
        <v>0</v>
      </c>
      <c r="C36" s="138">
        <f t="shared" si="2"/>
        <v>37</v>
      </c>
      <c r="D36" s="132">
        <f>SUM(C36-B36)</f>
        <v>37</v>
      </c>
      <c r="E36" s="132"/>
      <c r="F36" s="134"/>
      <c r="G36" s="134"/>
    </row>
    <row r="37" spans="1:7" ht="18" customHeight="1">
      <c r="A37" s="133" t="s">
        <v>62</v>
      </c>
      <c r="B37" s="138">
        <f>SUM(B34:B36)</f>
        <v>-1</v>
      </c>
      <c r="C37" s="138">
        <f>SUM(C34:C36)</f>
        <v>5322</v>
      </c>
      <c r="D37" s="132">
        <f>SUM(C37-B37)</f>
        <v>5323</v>
      </c>
      <c r="E37" s="132"/>
      <c r="F37" s="134"/>
      <c r="G37" s="134"/>
    </row>
    <row r="38" spans="1:7" ht="18" customHeight="1">
      <c r="A38" s="133" t="s">
        <v>59</v>
      </c>
      <c r="B38" s="139"/>
      <c r="C38" s="139">
        <v>4368</v>
      </c>
      <c r="D38" s="132"/>
      <c r="E38" s="132">
        <f>SUM(C38-B38)</f>
        <v>4368</v>
      </c>
      <c r="F38" s="134"/>
      <c r="G38" s="134"/>
    </row>
    <row r="39" spans="1:7" ht="18" customHeight="1">
      <c r="A39" s="133" t="s">
        <v>60</v>
      </c>
      <c r="B39" s="140"/>
      <c r="C39" s="140"/>
      <c r="D39" s="132"/>
      <c r="E39" s="132">
        <f>SUM(C39-B39)</f>
        <v>0</v>
      </c>
      <c r="F39" s="134"/>
      <c r="G39" s="134"/>
    </row>
    <row r="40" spans="1:7" ht="18" customHeight="1">
      <c r="A40" s="133" t="s">
        <v>61</v>
      </c>
      <c r="B40" s="139">
        <f>B37-SUM(B38:B39)</f>
        <v>-1</v>
      </c>
      <c r="C40" s="139">
        <f>C37-SUM(C38:C39)</f>
        <v>954</v>
      </c>
      <c r="D40" s="132">
        <f>C40-B40</f>
        <v>955</v>
      </c>
      <c r="E40" s="132"/>
      <c r="F40" s="134"/>
      <c r="G40" s="134"/>
    </row>
  </sheetData>
  <sheetProtection/>
  <mergeCells count="7">
    <mergeCell ref="D1:E1"/>
    <mergeCell ref="A3:E3"/>
    <mergeCell ref="D7:E7"/>
    <mergeCell ref="A7:A8"/>
    <mergeCell ref="B7:B8"/>
    <mergeCell ref="C7:C8"/>
    <mergeCell ref="D5:E5"/>
  </mergeCells>
  <printOptions/>
  <pageMargins left="0.5905511811023623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C65" sqref="C65:C66"/>
    </sheetView>
  </sheetViews>
  <sheetFormatPr defaultColWidth="9.00390625" defaultRowHeight="12.75"/>
  <cols>
    <col min="1" max="1" width="31.625" style="0" customWidth="1"/>
    <col min="2" max="2" width="14.125" style="0" customWidth="1"/>
    <col min="3" max="4" width="14.625" style="0" customWidth="1"/>
    <col min="5" max="5" width="15.375" style="0" customWidth="1"/>
  </cols>
  <sheetData>
    <row r="2" ht="12.75">
      <c r="E2" s="22" t="s">
        <v>66</v>
      </c>
    </row>
    <row r="4" spans="1:5" ht="25.5" customHeight="1">
      <c r="A4" s="246" t="s">
        <v>100</v>
      </c>
      <c r="B4" s="240"/>
      <c r="C4" s="240"/>
      <c r="D4" s="240"/>
      <c r="E4" s="240"/>
    </row>
    <row r="5" ht="18">
      <c r="B5" s="6"/>
    </row>
    <row r="6" spans="2:5" ht="12.75">
      <c r="B6" s="72"/>
      <c r="C6" s="72"/>
      <c r="E6" s="22" t="s">
        <v>137</v>
      </c>
    </row>
    <row r="8" spans="1:5" ht="21.75" customHeight="1">
      <c r="A8" s="311" t="s">
        <v>0</v>
      </c>
      <c r="B8" s="312" t="s">
        <v>372</v>
      </c>
      <c r="C8" s="312" t="s">
        <v>322</v>
      </c>
      <c r="D8" s="245" t="s">
        <v>70</v>
      </c>
      <c r="E8" s="245"/>
    </row>
    <row r="9" spans="1:5" ht="28.5" customHeight="1">
      <c r="A9" s="311"/>
      <c r="B9" s="245"/>
      <c r="C9" s="245"/>
      <c r="D9" s="13" t="s">
        <v>71</v>
      </c>
      <c r="E9" s="13" t="s">
        <v>72</v>
      </c>
    </row>
    <row r="10" spans="1:6" ht="19.5" customHeight="1">
      <c r="A10" s="32" t="s">
        <v>73</v>
      </c>
      <c r="B10" s="143"/>
      <c r="C10" s="143">
        <v>74199</v>
      </c>
      <c r="D10" s="143">
        <f>C10-B10</f>
        <v>74199</v>
      </c>
      <c r="E10" s="143"/>
      <c r="F10" s="115"/>
    </row>
    <row r="11" spans="1:6" ht="19.5" customHeight="1">
      <c r="A11" s="32" t="s">
        <v>74</v>
      </c>
      <c r="B11" s="143"/>
      <c r="C11" s="143">
        <v>157131</v>
      </c>
      <c r="D11" s="143">
        <f>C11-B11</f>
        <v>157131</v>
      </c>
      <c r="E11" s="143"/>
      <c r="F11" s="115"/>
    </row>
    <row r="12" spans="1:6" ht="19.5" customHeight="1">
      <c r="A12" s="32" t="s">
        <v>75</v>
      </c>
      <c r="B12" s="143"/>
      <c r="C12" s="143">
        <v>20280</v>
      </c>
      <c r="D12" s="143">
        <f>C12-B12</f>
        <v>20280</v>
      </c>
      <c r="E12" s="143"/>
      <c r="F12" s="115"/>
    </row>
    <row r="13" spans="1:6" ht="19.5" customHeight="1">
      <c r="A13" s="32" t="s">
        <v>76</v>
      </c>
      <c r="B13" s="143"/>
      <c r="C13" s="143">
        <v>7683</v>
      </c>
      <c r="D13" s="143">
        <f>C13-B13</f>
        <v>7683</v>
      </c>
      <c r="E13" s="143"/>
      <c r="F13" s="115"/>
    </row>
    <row r="14" spans="1:6" ht="19.5" customHeight="1">
      <c r="A14" s="33" t="s">
        <v>77</v>
      </c>
      <c r="B14" s="144">
        <f>SUM(B10:B13)</f>
        <v>0</v>
      </c>
      <c r="C14" s="144">
        <f>SUM(C10:C13)</f>
        <v>259293</v>
      </c>
      <c r="D14" s="144">
        <f>SUM(D10:D13)</f>
        <v>259293</v>
      </c>
      <c r="E14" s="144">
        <f>SUM(E10:E13)</f>
        <v>0</v>
      </c>
      <c r="F14" s="115"/>
    </row>
    <row r="15" spans="1:6" ht="19.5" customHeight="1">
      <c r="A15" s="32"/>
      <c r="B15" s="143"/>
      <c r="C15" s="143"/>
      <c r="D15" s="143"/>
      <c r="E15" s="143"/>
      <c r="F15" s="115"/>
    </row>
    <row r="16" spans="1:6" ht="19.5" customHeight="1">
      <c r="A16" s="32" t="s">
        <v>78</v>
      </c>
      <c r="B16" s="143">
        <v>1</v>
      </c>
      <c r="C16" s="143">
        <v>435964</v>
      </c>
      <c r="D16" s="143">
        <f>C16-B16</f>
        <v>435963</v>
      </c>
      <c r="E16" s="143"/>
      <c r="F16" s="115"/>
    </row>
    <row r="17" spans="1:6" ht="19.5" customHeight="1">
      <c r="A17" s="32" t="s">
        <v>79</v>
      </c>
      <c r="B17" s="143"/>
      <c r="C17" s="143">
        <v>58103</v>
      </c>
      <c r="D17" s="143">
        <f>C17-B17</f>
        <v>58103</v>
      </c>
      <c r="E17" s="143"/>
      <c r="F17" s="115"/>
    </row>
    <row r="18" spans="1:6" ht="19.5" customHeight="1">
      <c r="A18" s="32" t="s">
        <v>80</v>
      </c>
      <c r="B18" s="145"/>
      <c r="C18" s="145">
        <v>0</v>
      </c>
      <c r="D18" s="143">
        <f>C18-B18</f>
        <v>0</v>
      </c>
      <c r="E18" s="143"/>
      <c r="F18" s="115"/>
    </row>
    <row r="19" spans="1:6" ht="19.5" customHeight="1">
      <c r="A19" s="32" t="s">
        <v>81</v>
      </c>
      <c r="B19" s="143"/>
      <c r="C19" s="143">
        <v>2492</v>
      </c>
      <c r="D19" s="143">
        <f>C19-B19</f>
        <v>2492</v>
      </c>
      <c r="E19" s="143"/>
      <c r="F19" s="115"/>
    </row>
    <row r="20" spans="1:6" ht="19.5" customHeight="1">
      <c r="A20" s="33" t="s">
        <v>82</v>
      </c>
      <c r="B20" s="144">
        <f>SUM(B16:B19)</f>
        <v>1</v>
      </c>
      <c r="C20" s="144">
        <f>SUM(C16:C19)</f>
        <v>496559</v>
      </c>
      <c r="D20" s="144">
        <f>SUM(D16:D19)</f>
        <v>496558</v>
      </c>
      <c r="E20" s="144">
        <f>SUM(E16:E19)</f>
        <v>0</v>
      </c>
      <c r="F20" s="115"/>
    </row>
    <row r="21" spans="1:6" ht="19.5" customHeight="1">
      <c r="A21" s="32"/>
      <c r="B21" s="143"/>
      <c r="C21" s="143"/>
      <c r="D21" s="143"/>
      <c r="E21" s="143"/>
      <c r="F21" s="115"/>
    </row>
    <row r="22" spans="1:6" ht="19.5" customHeight="1">
      <c r="A22" s="32" t="s">
        <v>83</v>
      </c>
      <c r="B22" s="143"/>
      <c r="C22" s="143">
        <v>322729</v>
      </c>
      <c r="D22" s="143">
        <f>C22-B22</f>
        <v>322729</v>
      </c>
      <c r="E22" s="143"/>
      <c r="F22" s="115"/>
    </row>
    <row r="23" spans="1:6" ht="19.5" customHeight="1">
      <c r="A23" s="32" t="s">
        <v>84</v>
      </c>
      <c r="B23" s="143"/>
      <c r="C23" s="143">
        <v>37103</v>
      </c>
      <c r="D23" s="143">
        <f>C23-B23</f>
        <v>37103</v>
      </c>
      <c r="E23" s="143"/>
      <c r="F23" s="115"/>
    </row>
    <row r="24" spans="1:6" ht="19.5" customHeight="1">
      <c r="A24" s="32" t="s">
        <v>85</v>
      </c>
      <c r="B24" s="143"/>
      <c r="C24" s="143">
        <v>98758</v>
      </c>
      <c r="D24" s="143">
        <f>C24-B24</f>
        <v>98758</v>
      </c>
      <c r="E24" s="143"/>
      <c r="F24" s="115"/>
    </row>
    <row r="25" spans="1:6" ht="19.5" customHeight="1">
      <c r="A25" s="33" t="s">
        <v>86</v>
      </c>
      <c r="B25" s="144">
        <f>SUM(B22:B24)</f>
        <v>0</v>
      </c>
      <c r="C25" s="144">
        <f>SUM(C22:C24)</f>
        <v>458590</v>
      </c>
      <c r="D25" s="144">
        <f>SUM(D22:D24)</f>
        <v>458590</v>
      </c>
      <c r="E25" s="144">
        <f>SUM(E22:E24)</f>
        <v>0</v>
      </c>
      <c r="F25" s="115"/>
    </row>
    <row r="26" spans="1:6" ht="19.5" customHeight="1">
      <c r="A26" s="32"/>
      <c r="B26" s="143"/>
      <c r="C26" s="143"/>
      <c r="D26" s="143"/>
      <c r="E26" s="143"/>
      <c r="F26" s="115"/>
    </row>
    <row r="27" spans="1:6" ht="19.5" customHeight="1">
      <c r="A27" s="32" t="s">
        <v>87</v>
      </c>
      <c r="B27" s="143"/>
      <c r="C27" s="143">
        <v>27935</v>
      </c>
      <c r="D27" s="143">
        <f>C27-B27</f>
        <v>27935</v>
      </c>
      <c r="E27" s="143"/>
      <c r="F27" s="115"/>
    </row>
    <row r="28" spans="1:6" ht="19.5" customHeight="1">
      <c r="A28" s="33" t="s">
        <v>88</v>
      </c>
      <c r="B28" s="144">
        <f>SUM(B14,B20,B25:B27)</f>
        <v>1</v>
      </c>
      <c r="C28" s="144">
        <f>SUM(C14,C20,C25:C27)</f>
        <v>1242377</v>
      </c>
      <c r="D28" s="144">
        <f>SUM(D14,D20,D25:D27)</f>
        <v>1242376</v>
      </c>
      <c r="E28" s="144">
        <f>SUM(E14,E20,E25:E27)</f>
        <v>0</v>
      </c>
      <c r="F28" s="115"/>
    </row>
    <row r="29" spans="1:6" ht="30.75" customHeight="1">
      <c r="A29" s="34" t="s">
        <v>89</v>
      </c>
      <c r="B29" s="143"/>
      <c r="C29" s="143">
        <v>4363</v>
      </c>
      <c r="D29" s="143">
        <v>4363</v>
      </c>
      <c r="E29" s="143"/>
      <c r="F29" s="115"/>
    </row>
    <row r="30" spans="1:6" ht="30.75" customHeight="1">
      <c r="A30" s="35" t="s">
        <v>101</v>
      </c>
      <c r="B30" s="144">
        <f>SUM(B28:B29)</f>
        <v>1</v>
      </c>
      <c r="C30" s="144">
        <f>C28-C29</f>
        <v>1238014</v>
      </c>
      <c r="D30" s="144">
        <f>D28-D29</f>
        <v>1238013</v>
      </c>
      <c r="E30" s="144">
        <f>SUM(E28:E29)</f>
        <v>0</v>
      </c>
      <c r="F30" s="115"/>
    </row>
  </sheetData>
  <sheetProtection/>
  <mergeCells count="5">
    <mergeCell ref="A4:E4"/>
    <mergeCell ref="A8:A9"/>
    <mergeCell ref="B8:B9"/>
    <mergeCell ref="C8:C9"/>
    <mergeCell ref="D8:E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Szekszárdi Vízmű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korsosj</dc:creator>
  <cp:keywords/>
  <dc:description/>
  <cp:lastModifiedBy>ALJEGYZŐ</cp:lastModifiedBy>
  <cp:lastPrinted>2014-05-20T06:09:16Z</cp:lastPrinted>
  <dcterms:created xsi:type="dcterms:W3CDTF">2002-03-20T13:06:34Z</dcterms:created>
  <dcterms:modified xsi:type="dcterms:W3CDTF">2014-05-28T17:17:42Z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3CE5986F">
    <vt:lpwstr/>
  </property>
  <property fmtid="{D5CDD505-2E9C-101B-9397-08002B2CF9AE}" pid="24" name="IVID42701006">
    <vt:lpwstr/>
  </property>
  <property fmtid="{D5CDD505-2E9C-101B-9397-08002B2CF9AE}" pid="25" name="IVID253012D0">
    <vt:lpwstr/>
  </property>
  <property fmtid="{D5CDD505-2E9C-101B-9397-08002B2CF9AE}" pid="26" name="IVID191E17D0">
    <vt:lpwstr/>
  </property>
  <property fmtid="{D5CDD505-2E9C-101B-9397-08002B2CF9AE}" pid="27" name="IVID313614E9">
    <vt:lpwstr/>
  </property>
  <property fmtid="{D5CDD505-2E9C-101B-9397-08002B2CF9AE}" pid="28" name="IVID122C0903">
    <vt:lpwstr/>
  </property>
  <property fmtid="{D5CDD505-2E9C-101B-9397-08002B2CF9AE}" pid="29" name="IVID191115ED">
    <vt:lpwstr/>
  </property>
  <property fmtid="{D5CDD505-2E9C-101B-9397-08002B2CF9AE}" pid="30" name="IVID9CF7CDA5">
    <vt:lpwstr/>
  </property>
</Properties>
</file>